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20460" windowHeight="3840" tabRatio="296" activeTab="0"/>
  </bookViews>
  <sheets>
    <sheet name="Order Form - Original" sheetId="1" r:id="rId1"/>
  </sheets>
  <definedNames/>
  <calcPr fullCalcOnLoad="1"/>
</workbook>
</file>

<file path=xl/sharedStrings.xml><?xml version="1.0" encoding="utf-8"?>
<sst xmlns="http://schemas.openxmlformats.org/spreadsheetml/2006/main" count="243" uniqueCount="131">
  <si>
    <t xml:space="preserve"> </t>
  </si>
  <si>
    <t>SL.
NO.</t>
  </si>
  <si>
    <t>NAME OF THE ITEM</t>
  </si>
  <si>
    <t>HSN CODE</t>
  </si>
  <si>
    <t>COST OF 
MATERIALS</t>
  </si>
  <si>
    <t>NET COST</t>
  </si>
  <si>
    <t>TOTAL 
AMOUNT</t>
  </si>
  <si>
    <t>ENGLISH</t>
  </si>
  <si>
    <t>HINDI</t>
  </si>
  <si>
    <t>UNIT</t>
  </si>
  <si>
    <t>PRICE
[ Rs. ]</t>
  </si>
  <si>
    <t>QUANTITY REQUIRED</t>
  </si>
  <si>
    <t>%</t>
  </si>
  <si>
    <t>AMOUNT</t>
  </si>
  <si>
    <t>GST</t>
  </si>
  <si>
    <t>QUANTITY REQUIRED DETAILS</t>
  </si>
  <si>
    <t>Page - 1</t>
  </si>
  <si>
    <t>Page - 2</t>
  </si>
  <si>
    <t>Signature :</t>
  </si>
  <si>
    <t>Discount
Amount</t>
  </si>
  <si>
    <t>Date</t>
  </si>
  <si>
    <t xml:space="preserve">STD Code </t>
  </si>
  <si>
    <t xml:space="preserve">Designation                                                                                        </t>
  </si>
  <si>
    <t>1 No.</t>
  </si>
  <si>
    <t xml:space="preserve">Address * </t>
  </si>
  <si>
    <t>Address</t>
  </si>
  <si>
    <t xml:space="preserve">Post Office * </t>
  </si>
  <si>
    <t xml:space="preserve">Pin * </t>
  </si>
  <si>
    <t>Phone No.</t>
  </si>
  <si>
    <t xml:space="preserve">District * </t>
  </si>
  <si>
    <t xml:space="preserve">Mobile No. * </t>
  </si>
  <si>
    <t xml:space="preserve">State * </t>
  </si>
  <si>
    <r>
      <t xml:space="preserve">Organisaton's
GST No. </t>
    </r>
    <r>
      <rPr>
        <b/>
        <sz val="14"/>
        <color indexed="8"/>
        <rFont val="Arial"/>
        <family val="2"/>
      </rPr>
      <t>*</t>
    </r>
  </si>
  <si>
    <r>
      <t xml:space="preserve">Organisaton's GST No. </t>
    </r>
    <r>
      <rPr>
        <b/>
        <sz val="14"/>
        <color indexed="8"/>
        <rFont val="Arial"/>
        <family val="2"/>
      </rPr>
      <t>*</t>
    </r>
  </si>
  <si>
    <t>Total Amount  ..  ..  ..</t>
  </si>
  <si>
    <t>Less : TDS (if deducted) - Refer T &amp; C clause 2 (iii-b) ..  ..  ..</t>
  </si>
  <si>
    <t>Amount Paid</t>
  </si>
  <si>
    <t>Amount in words :</t>
  </si>
  <si>
    <t>Total C./F.</t>
  </si>
  <si>
    <t>Total B./F.</t>
  </si>
  <si>
    <t>PAYMENT
DETAILS :</t>
  </si>
  <si>
    <t>Disc-ount
(  % )</t>
  </si>
  <si>
    <t xml:space="preserve">Organisation
Name* </t>
  </si>
  <si>
    <t>BILINGUAL</t>
  </si>
  <si>
    <r>
      <t xml:space="preserve">3) Packing and Forwarding Charges : </t>
    </r>
    <r>
      <rPr>
        <sz val="11"/>
        <color indexed="8"/>
        <rFont val="Arial"/>
        <family val="2"/>
      </rPr>
      <t>The rates of the items are inclusive of packing and forwarding charges.</t>
    </r>
  </si>
  <si>
    <r>
      <t xml:space="preserve">DISCOUNT
</t>
    </r>
    <r>
      <rPr>
        <sz val="11"/>
        <rFont val="Arial"/>
        <family val="2"/>
      </rPr>
      <t>[ Refer T &amp; C Pt.2(ii) 
for applicability ]</t>
    </r>
  </si>
  <si>
    <r>
      <rPr>
        <b/>
        <sz val="13"/>
        <rFont val="Arial"/>
        <family val="2"/>
      </rPr>
      <t>BILLING ADDRESS</t>
    </r>
    <r>
      <rPr>
        <b/>
        <sz val="12"/>
        <rFont val="Arial"/>
        <family val="2"/>
      </rPr>
      <t xml:space="preserve"> </t>
    </r>
    <r>
      <rPr>
        <sz val="12"/>
        <rFont val="Arial"/>
        <family val="2"/>
      </rPr>
      <t>(* Fields are Mandatory)</t>
    </r>
  </si>
  <si>
    <r>
      <rPr>
        <b/>
        <sz val="11"/>
        <color indexed="8"/>
        <rFont val="Arial"/>
        <family val="2"/>
      </rPr>
      <t>NOTE :</t>
    </r>
    <r>
      <rPr>
        <sz val="11"/>
        <color indexed="8"/>
        <rFont val="Arial"/>
        <family val="2"/>
      </rPr>
      <t xml:space="preserve"> If the organisation is locating under SEZ area and exempted from GST then provide the SEZ certificate along with the order.  If the SEZ certificate not provided along with the order GST will be applicable and will be paid by you.</t>
    </r>
  </si>
  <si>
    <r>
      <rPr>
        <b/>
        <sz val="13"/>
        <rFont val="Arial"/>
        <family val="2"/>
      </rPr>
      <t>DELIVERY  ADDRESS</t>
    </r>
    <r>
      <rPr>
        <b/>
        <sz val="14"/>
        <rFont val="Arial"/>
        <family val="2"/>
      </rPr>
      <t xml:space="preserve"> </t>
    </r>
    <r>
      <rPr>
        <b/>
        <sz val="11"/>
        <rFont val="Arial"/>
        <family val="2"/>
      </rPr>
      <t xml:space="preserve"> </t>
    </r>
    <r>
      <rPr>
        <sz val="12"/>
        <rFont val="Arial"/>
        <family val="2"/>
      </rPr>
      <t>(Fill If address is different from Billing Address ) (* Fields are Mandatory)</t>
    </r>
  </si>
  <si>
    <t xml:space="preserve">Cheque /DD / UTR
 Transaction No. </t>
  </si>
  <si>
    <t>Name of the
Person *</t>
  </si>
  <si>
    <t>E-mail ID  *</t>
  </si>
  <si>
    <t>E-mail ID *</t>
  </si>
  <si>
    <t>2/-</t>
  </si>
  <si>
    <t>Order Placed by:</t>
  </si>
  <si>
    <t>Name &amp; Design.:</t>
  </si>
  <si>
    <t>Office Stamp &amp;</t>
  </si>
  <si>
    <t>Full Address:</t>
  </si>
  <si>
    <t xml:space="preserve">NOTE : </t>
  </si>
  <si>
    <t>Please fill the detials of "Billing and Delivery Addres, Delivery Option, Quantity, Details of Printing Matter &amp; Logo, etc." in the provided blank field.</t>
  </si>
  <si>
    <t>Page - 3</t>
  </si>
  <si>
    <r>
      <rPr>
        <b/>
        <sz val="11"/>
        <color indexed="8"/>
        <rFont val="Arial"/>
        <family val="2"/>
      </rPr>
      <t xml:space="preserve">2) Collection Discount : </t>
    </r>
    <r>
      <rPr>
        <sz val="11"/>
        <color indexed="8"/>
        <rFont val="Arial"/>
        <family val="2"/>
      </rPr>
      <t xml:space="preserve">
     </t>
    </r>
    <r>
      <rPr>
        <b/>
        <sz val="11"/>
        <color indexed="8"/>
        <rFont val="Arial"/>
        <family val="2"/>
      </rPr>
      <t>A collection Discount of 5% will be applicable on 'Cost of the Material' (total of Column No.10) only if the Material are   collecting from the Council's Office at CBD Belapur.</t>
    </r>
    <r>
      <rPr>
        <sz val="11"/>
        <color indexed="8"/>
        <rFont val="Arial"/>
        <family val="2"/>
      </rPr>
      <t xml:space="preserve">   Also on receipt of our intimation, arrange to collect the same from Council's office.</t>
    </r>
  </si>
  <si>
    <t>3/-</t>
  </si>
  <si>
    <t>In case you are collecting the materials from Council's office please mention ‘Y’ in  the above column.</t>
  </si>
  <si>
    <r>
      <rPr>
        <b/>
        <sz val="12"/>
        <rFont val="Arial"/>
        <family val="2"/>
      </rPr>
      <t>MAIL THIS COPY TO
National Safety Council,</t>
    </r>
    <r>
      <rPr>
        <sz val="12"/>
        <rFont val="Arial"/>
        <family val="2"/>
      </rPr>
      <t xml:space="preserve"> 
Plot No.98/A, Institutional Area, Sector 15, C.B.D. Belapur
Navi Mumbai - 400 614
Maharashtra
</t>
    </r>
  </si>
  <si>
    <r>
      <rPr>
        <b/>
        <sz val="11"/>
        <color indexed="8"/>
        <rFont val="Arial"/>
        <family val="2"/>
      </rPr>
      <t>FIRE SERVICE WEEK BADGE :</t>
    </r>
    <r>
      <rPr>
        <b/>
        <sz val="10"/>
        <color indexed="8"/>
        <rFont val="Arial"/>
        <family val="2"/>
      </rPr>
      <t xml:space="preserve"> </t>
    </r>
    <r>
      <rPr>
        <sz val="10"/>
        <color indexed="8"/>
        <rFont val="Arial"/>
        <family val="2"/>
      </rPr>
      <t>[1 Set = 100 Nos. ]
(Order should be in multiples of 100.)</t>
    </r>
  </si>
  <si>
    <r>
      <rPr>
        <b/>
        <sz val="11"/>
        <color indexed="8"/>
        <rFont val="Arial"/>
        <family val="2"/>
      </rPr>
      <t>CLOTH BANNER :</t>
    </r>
    <r>
      <rPr>
        <b/>
        <sz val="10"/>
        <color indexed="8"/>
        <rFont val="Arial"/>
        <family val="2"/>
      </rPr>
      <t xml:space="preserve"> </t>
    </r>
    <r>
      <rPr>
        <sz val="10"/>
        <color indexed="8"/>
        <rFont val="Arial"/>
        <family val="2"/>
      </rPr>
      <t>12 feet x 2.7 feet with FIRE SERVICE WEEK Theme.</t>
    </r>
  </si>
  <si>
    <t>FIRE HANDBOOK FOR WORKERS (HINDI)</t>
  </si>
  <si>
    <t>GUIDEBOOK ON FIRE SAFETY (ENGLISH)</t>
  </si>
  <si>
    <t xml:space="preserve">FIRE SAFETY POSTERS: (4 Colour on Art Paper)                 (SIZE: 50x75 cms)                            </t>
  </si>
  <si>
    <r>
      <t xml:space="preserve">65277 - </t>
    </r>
    <r>
      <rPr>
        <sz val="11"/>
        <color indexed="8"/>
        <rFont val="Arial"/>
        <family val="2"/>
      </rPr>
      <t>Fire Detection is key to control</t>
    </r>
  </si>
  <si>
    <t xml:space="preserve">PHOTO LUMINESCENT AUTOGLOW SIGNAGES with self adhesive gumming </t>
  </si>
  <si>
    <t>First Aid (150mm x 400 mm)</t>
  </si>
  <si>
    <t>Assembly Point (150mm x 400 mm)</t>
  </si>
  <si>
    <t>Fire Extinguisher  (150mm x 150 mm)</t>
  </si>
  <si>
    <t>No Smoking (100 mm x 300 mm)</t>
  </si>
  <si>
    <t xml:space="preserve">In case of Fire - Do not use Lifts- Use staircase
(200mm x 200 mm)
</t>
  </si>
  <si>
    <t>Left Arrow  (150mm x 150 mm)</t>
  </si>
  <si>
    <t>Right Arrow  (150mm x 150 mm)</t>
  </si>
  <si>
    <t>Explosive Gas sign (200mm x 200 mm)</t>
  </si>
  <si>
    <t>Highly Flammable sign (200mm x 200 mm)</t>
  </si>
  <si>
    <t>Danger sign (200mm x 200 mm)</t>
  </si>
  <si>
    <t>In Case of Fire Break Glass (100 mm x 300 mm)</t>
  </si>
  <si>
    <t>No Entry to Unauthorised Personnel                    (100 mm x 300 mm)</t>
  </si>
  <si>
    <t>Emergency exit (100 x400 mm) English</t>
  </si>
  <si>
    <t>Emergency exit (100 x400 mm) Hindi</t>
  </si>
  <si>
    <t>Fire Exit  (100 mm x 300 mm) English</t>
  </si>
  <si>
    <t>Fire Exit  (100 mm x 300 mm) Hindi</t>
  </si>
  <si>
    <r>
      <t xml:space="preserve">65278 - </t>
    </r>
    <r>
      <rPr>
        <sz val="11"/>
        <color indexed="8"/>
        <rFont val="Arial"/>
        <family val="2"/>
      </rPr>
      <t>Ensure Fire Prevention in Laboratories</t>
    </r>
  </si>
  <si>
    <r>
      <t xml:space="preserve">65114 - </t>
    </r>
    <r>
      <rPr>
        <sz val="11"/>
        <color indexed="8"/>
        <rFont val="Arial"/>
        <family val="2"/>
      </rPr>
      <t>Don’t feed the fire.    Remove the waste</t>
    </r>
  </si>
  <si>
    <r>
      <t xml:space="preserve">65118 - </t>
    </r>
    <r>
      <rPr>
        <sz val="11"/>
        <color indexed="8"/>
        <rFont val="Arial"/>
        <family val="2"/>
      </rPr>
      <t>Mind This or Face This</t>
    </r>
  </si>
  <si>
    <r>
      <t xml:space="preserve">65156 - </t>
    </r>
    <r>
      <rPr>
        <sz val="11"/>
        <color indexed="8"/>
        <rFont val="Arial"/>
        <family val="2"/>
      </rPr>
      <t>Small Mistakes cost heavy loss. Checkup wiring</t>
    </r>
  </si>
  <si>
    <r>
      <t xml:space="preserve">65177 - </t>
    </r>
    <r>
      <rPr>
        <sz val="10"/>
        <color indexed="8"/>
        <rFont val="Arial"/>
        <family val="2"/>
      </rPr>
      <t>Store gas cylinders properly</t>
    </r>
  </si>
  <si>
    <r>
      <t xml:space="preserve">65193 - </t>
    </r>
    <r>
      <rPr>
        <sz val="10"/>
        <rFont val="Arial"/>
        <family val="2"/>
      </rPr>
      <t>Be prepared for emergencies</t>
    </r>
  </si>
  <si>
    <r>
      <t xml:space="preserve">65200 - </t>
    </r>
    <r>
      <rPr>
        <sz val="10"/>
        <color indexed="8"/>
        <rFont val="Arial"/>
        <family val="2"/>
      </rPr>
      <t>Avoid Chemical Spills and splashes</t>
    </r>
  </si>
  <si>
    <r>
      <t xml:space="preserve">65205 - </t>
    </r>
    <r>
      <rPr>
        <sz val="10"/>
        <color indexed="8"/>
        <rFont val="Arial"/>
        <family val="2"/>
      </rPr>
      <t>Fire Spreads fast</t>
    </r>
  </si>
  <si>
    <r>
      <t xml:space="preserve">65211 - </t>
    </r>
    <r>
      <rPr>
        <sz val="10"/>
        <color indexed="8"/>
        <rFont val="Arial"/>
        <family val="2"/>
      </rPr>
      <t>Maintain fire-fighting Equip.in Working Conditions</t>
    </r>
  </si>
  <si>
    <r>
      <t xml:space="preserve">65220 - </t>
    </r>
    <r>
      <rPr>
        <sz val="10"/>
        <color indexed="8"/>
        <rFont val="Arial"/>
        <family val="2"/>
      </rPr>
      <t>Don’t be caught unaware? Learn to operate fire ext</t>
    </r>
  </si>
  <si>
    <r>
      <t xml:space="preserve">65225 - </t>
    </r>
    <r>
      <rPr>
        <sz val="10"/>
        <color indexed="8"/>
        <rFont val="Arial"/>
        <family val="2"/>
      </rPr>
      <t>Be Environment friendly</t>
    </r>
  </si>
  <si>
    <r>
      <t xml:space="preserve">65224 - </t>
    </r>
    <r>
      <rPr>
        <sz val="10"/>
        <color indexed="8"/>
        <rFont val="Arial"/>
        <family val="2"/>
      </rPr>
      <t>Make sure that firefighting equipment is accessible</t>
    </r>
  </si>
  <si>
    <r>
      <t xml:space="preserve">65229 - </t>
    </r>
    <r>
      <rPr>
        <sz val="10"/>
        <color indexed="8"/>
        <rFont val="Arial"/>
        <family val="2"/>
      </rPr>
      <t>Eliminate ignition sources</t>
    </r>
  </si>
  <si>
    <r>
      <t xml:space="preserve">65232 - </t>
    </r>
    <r>
      <rPr>
        <sz val="10"/>
        <color indexed="8"/>
        <rFont val="Arial"/>
        <family val="2"/>
      </rPr>
      <t>Know how to use Fire Extinguishers</t>
    </r>
  </si>
  <si>
    <r>
      <t xml:space="preserve">65234 - </t>
    </r>
    <r>
      <rPr>
        <sz val="10"/>
        <color indexed="8"/>
        <rFont val="Arial"/>
        <family val="2"/>
      </rPr>
      <t>Avoid loose electrical connections. Prevent fire</t>
    </r>
  </si>
  <si>
    <r>
      <t xml:space="preserve">65237 - </t>
    </r>
    <r>
      <rPr>
        <sz val="10"/>
        <color indexed="8"/>
        <rFont val="Arial"/>
        <family val="2"/>
      </rPr>
      <t>Don’t fall into unsafe work habits</t>
    </r>
  </si>
  <si>
    <r>
      <t xml:space="preserve">65239 - </t>
    </r>
    <r>
      <rPr>
        <sz val="10"/>
        <color indexed="8"/>
        <rFont val="Arial"/>
        <family val="2"/>
      </rPr>
      <t>Observe safety measures to avoid welding fires</t>
    </r>
  </si>
  <si>
    <r>
      <t xml:space="preserve">65244 - </t>
    </r>
    <r>
      <rPr>
        <sz val="10"/>
        <color indexed="8"/>
        <rFont val="Arial"/>
        <family val="2"/>
      </rPr>
      <t>Fire exits crucial for fire safety. Don’t lock or block them</t>
    </r>
  </si>
  <si>
    <r>
      <t xml:space="preserve">65249 - </t>
    </r>
    <r>
      <rPr>
        <sz val="10"/>
        <color indexed="8"/>
        <rFont val="Arial"/>
        <family val="2"/>
      </rPr>
      <t>In case of fire, don’t use lifts. Use stairs</t>
    </r>
  </si>
  <si>
    <r>
      <t xml:space="preserve">65250 - </t>
    </r>
    <r>
      <rPr>
        <sz val="10"/>
        <color indexed="8"/>
        <rFont val="Arial"/>
        <family val="2"/>
      </rPr>
      <t xml:space="preserve">How to summon fire brigade </t>
    </r>
  </si>
  <si>
    <r>
      <t xml:space="preserve">65255 - </t>
    </r>
    <r>
      <rPr>
        <sz val="10"/>
        <color indexed="8"/>
        <rFont val="Arial"/>
        <family val="2"/>
      </rPr>
      <t>Periodic Fire Drills. A key to Emergency Preparedness</t>
    </r>
  </si>
  <si>
    <r>
      <t xml:space="preserve">65260 - </t>
    </r>
    <r>
      <rPr>
        <sz val="10"/>
        <color indexed="8"/>
        <rFont val="Arial"/>
        <family val="2"/>
      </rPr>
      <t xml:space="preserve">For protection against fire injuries don’t run. </t>
    </r>
  </si>
  <si>
    <r>
      <t xml:space="preserve">65261 - </t>
    </r>
    <r>
      <rPr>
        <sz val="11"/>
        <color indexed="8"/>
        <rFont val="Arial"/>
        <family val="2"/>
      </rPr>
      <t>Fire Safety Start s with you</t>
    </r>
  </si>
  <si>
    <r>
      <t xml:space="preserve">65265 - </t>
    </r>
    <r>
      <rPr>
        <sz val="11"/>
        <color indexed="8"/>
        <rFont val="Arial"/>
        <family val="2"/>
      </rPr>
      <t>Fire is a good servant. But a bad master</t>
    </r>
  </si>
  <si>
    <r>
      <t xml:space="preserve">65271 - </t>
    </r>
    <r>
      <rPr>
        <sz val="11"/>
        <color indexed="8"/>
        <rFont val="Arial"/>
        <family val="2"/>
      </rPr>
      <t xml:space="preserve">Follow fire safety measures during hot work </t>
    </r>
  </si>
  <si>
    <r>
      <t>65285 -</t>
    </r>
    <r>
      <rPr>
        <sz val="11"/>
        <color indexed="8"/>
        <rFont val="Arial"/>
        <family val="2"/>
      </rPr>
      <t xml:space="preserve"> Static Charge – A source of fire prevent it</t>
    </r>
  </si>
  <si>
    <r>
      <t xml:space="preserve">65286 - </t>
    </r>
    <r>
      <rPr>
        <sz val="11"/>
        <color indexed="8"/>
        <rFont val="Arial"/>
        <family val="2"/>
      </rPr>
      <t>Quench thirsty fire before it licks many</t>
    </r>
  </si>
  <si>
    <r>
      <t xml:space="preserve">65316 - </t>
    </r>
    <r>
      <rPr>
        <sz val="10"/>
        <color indexed="8"/>
        <rFont val="Arial"/>
        <family val="2"/>
      </rPr>
      <t>Fire Safety in Electrical Cables</t>
    </r>
  </si>
  <si>
    <r>
      <t xml:space="preserve">1 Set
</t>
    </r>
    <r>
      <rPr>
        <b/>
        <sz val="8"/>
        <color indexed="8"/>
        <rFont val="Arial"/>
        <family val="2"/>
      </rPr>
      <t>(100 Nos.)</t>
    </r>
    <r>
      <rPr>
        <b/>
        <sz val="10"/>
        <color indexed="8"/>
        <rFont val="Arial"/>
        <family val="2"/>
      </rPr>
      <t xml:space="preserve"> </t>
    </r>
  </si>
  <si>
    <r>
      <t>ORDER FORM -</t>
    </r>
    <r>
      <rPr>
        <vertAlign val="superscript"/>
        <sz val="16"/>
        <rFont val="Arial Black"/>
        <family val="2"/>
      </rPr>
      <t xml:space="preserve"> </t>
    </r>
    <r>
      <rPr>
        <sz val="16"/>
        <rFont val="Arial Black"/>
        <family val="2"/>
      </rPr>
      <t>FIRE SERVICE WEEK - 2024 MATERIALS</t>
    </r>
  </si>
  <si>
    <r>
      <t>NSC Membership
No.</t>
    </r>
    <r>
      <rPr>
        <b/>
        <sz val="14"/>
        <color indexed="8"/>
        <rFont val="Arial"/>
        <family val="2"/>
      </rPr>
      <t>*</t>
    </r>
    <r>
      <rPr>
        <sz val="10"/>
        <color indexed="8"/>
        <rFont val="Arial"/>
        <family val="2"/>
      </rPr>
      <t>(Keep Blank if Non-Member)</t>
    </r>
  </si>
  <si>
    <r>
      <t>NSC Membership
No.</t>
    </r>
    <r>
      <rPr>
        <b/>
        <sz val="14"/>
        <color indexed="10"/>
        <rFont val="Arial"/>
        <family val="2"/>
      </rPr>
      <t>*</t>
    </r>
    <r>
      <rPr>
        <sz val="10"/>
        <color indexed="10"/>
        <rFont val="Arial"/>
        <family val="2"/>
      </rPr>
      <t>(Keep Blank if Non-Member)</t>
    </r>
  </si>
  <si>
    <t>1) Special Discount : For the orders whose orders received before 20th March, 2024 with full advance payment.
     a) For NSC Members : 10% discount will be applicable on orders whose Cost of Material exceeds Rs.40,000/- (i.e. Total of Column No.10 of the Order From) 
     b) For NSC Non-Members : 5% will be applicable on orders whose Cost of Material exceeds Rs.40,000/- (i.e. Total of Column No.10 of the Order From) 
     c) Kindly note that no discount will be admissible if the cost of material is less than Rs.40,000/- or full advance payment is not made along with the order and the received after 20th MARCH, 2023.</t>
  </si>
  <si>
    <t>GUIDEBOOK - DESIGNING ON FIRE SAFETY (ENGLISH)</t>
  </si>
  <si>
    <t>Fire Alarm (100mm x 300 mm)</t>
  </si>
  <si>
    <t>Switch off mobile, pager, camera etc. (100mm x 300mm)</t>
  </si>
  <si>
    <r>
      <rPr>
        <b/>
        <sz val="14"/>
        <rFont val="Arial"/>
        <family val="2"/>
      </rPr>
      <t>NSC Contact Detials :</t>
    </r>
    <r>
      <rPr>
        <b/>
        <sz val="11"/>
        <rFont val="Arial"/>
        <family val="2"/>
      </rPr>
      <t xml:space="preserve">
Telephone No.  : </t>
    </r>
    <r>
      <rPr>
        <sz val="11"/>
        <rFont val="Arial"/>
        <family val="2"/>
      </rPr>
      <t>022-2757 99 24</t>
    </r>
    <r>
      <rPr>
        <b/>
        <sz val="11"/>
        <rFont val="Arial"/>
        <family val="2"/>
      </rPr>
      <t xml:space="preserve">
Direct No.          : </t>
    </r>
    <r>
      <rPr>
        <sz val="11"/>
        <rFont val="Arial"/>
        <family val="2"/>
      </rPr>
      <t xml:space="preserve">022-2752 2891 / 2870 / 2871 / 2875 </t>
    </r>
    <r>
      <rPr>
        <b/>
        <sz val="11"/>
        <rFont val="Arial"/>
        <family val="2"/>
      </rPr>
      <t xml:space="preserve">
Fax No.               : </t>
    </r>
    <r>
      <rPr>
        <sz val="11"/>
        <rFont val="Arial"/>
        <family val="2"/>
      </rPr>
      <t>022-2757 6411</t>
    </r>
    <r>
      <rPr>
        <b/>
        <sz val="11"/>
        <rFont val="Arial"/>
        <family val="2"/>
      </rPr>
      <t xml:space="preserve">
E-mail                 :poster</t>
    </r>
    <r>
      <rPr>
        <sz val="11"/>
        <rFont val="Arial"/>
        <family val="2"/>
      </rPr>
      <t>@nsc.org.in</t>
    </r>
    <r>
      <rPr>
        <b/>
        <sz val="11"/>
        <rFont val="Arial"/>
        <family val="2"/>
      </rPr>
      <t xml:space="preserve">
Web site            :</t>
    </r>
    <r>
      <rPr>
        <sz val="11"/>
        <rFont val="Arial"/>
        <family val="2"/>
      </rPr>
      <t xml:space="preserve"> https://nsc.org.in</t>
    </r>
    <r>
      <rPr>
        <b/>
        <sz val="11"/>
        <rFont val="Arial"/>
        <family val="2"/>
      </rPr>
      <t xml:space="preserve">
GST No.              : </t>
    </r>
    <r>
      <rPr>
        <sz val="11"/>
        <rFont val="Arial"/>
        <family val="2"/>
      </rPr>
      <t>27AAATN3069N1Z4</t>
    </r>
    <r>
      <rPr>
        <b/>
        <sz val="11"/>
        <rFont val="Arial"/>
        <family val="2"/>
      </rPr>
      <t xml:space="preserve">
</t>
    </r>
  </si>
  <si>
    <r>
      <t xml:space="preserve">CAP : </t>
    </r>
    <r>
      <rPr>
        <sz val="11"/>
        <color indexed="8"/>
        <rFont val="Arial"/>
        <family val="2"/>
      </rPr>
      <t xml:space="preserve">Made from good quality of Cotton Fabric (with Polyester mix). Useful for all weathers.  NSC’s name, logo and safety message would be printed on it. </t>
    </r>
    <r>
      <rPr>
        <b/>
        <sz val="11"/>
        <color indexed="8"/>
        <rFont val="Arial"/>
        <family val="2"/>
      </rPr>
      <t xml:space="preserve">
</t>
    </r>
  </si>
  <si>
    <r>
      <rPr>
        <b/>
        <sz val="10"/>
        <color indexed="8"/>
        <rFont val="Arial"/>
        <family val="2"/>
      </rPr>
      <t>FIRST-AID KIT</t>
    </r>
    <r>
      <rPr>
        <sz val="10"/>
        <color indexed="8"/>
        <rFont val="Arial"/>
        <family val="2"/>
      </rPr>
      <t xml:space="preserve">:First-Aid Kit is a utility article for home, offices, industrial establishment, etc. It is Transparent polypropylene box equipped with elliptical handle and double locking system. Following essential first-aid materials are inside the box- 
▪ Antiseptic Liquid (50 ml) ▪ Framycetin Skin Cream (20 gms.)  ▪ Adhesive Tape, U.S.P ▪ Plucker ▪ Band-Aid  (2 strips)    ▪ Tincture Benzoin (15 ml) ▪ Small Scissor ▪. Dropper ▪ Cotton Wool (5 gms.) ▪ Cotton Bandage  Strap (2" and  3.5")    
▪ Pocket Guide on `First Aid’ in English and Hindi </t>
    </r>
  </si>
  <si>
    <r>
      <t xml:space="preserve">RECHARGEABLE LED FLASHLIGHT: </t>
    </r>
    <r>
      <rPr>
        <sz val="10"/>
        <color indexed="8"/>
        <rFont val="Arial"/>
        <family val="2"/>
      </rPr>
      <t>Made with high quality plastic, with 3 Watt bright Rechargeable Torch and built in charger having lithium battery, with overcharge protection, full charge indicator with  superior LED light.</t>
    </r>
  </si>
  <si>
    <r>
      <t xml:space="preserve">KEY–CHAIN (Order in multiples of 10 ): </t>
    </r>
    <r>
      <rPr>
        <sz val="10"/>
        <color indexed="8"/>
        <rFont val="Arial"/>
        <family val="2"/>
      </rPr>
      <t xml:space="preserve">A leather Key-Chain with NSC’s name, logo and a Safety message printed on it.  </t>
    </r>
  </si>
  <si>
    <r>
      <rPr>
        <b/>
        <sz val="11"/>
        <rFont val="Arial"/>
        <family val="2"/>
      </rPr>
      <t>REFLECTIVE JACKET</t>
    </r>
    <r>
      <rPr>
        <b/>
        <sz val="11"/>
        <color indexed="8"/>
        <rFont val="Arial"/>
        <family val="2"/>
      </rPr>
      <t xml:space="preserve"> :</t>
    </r>
    <r>
      <rPr>
        <b/>
        <sz val="10"/>
        <color indexed="8"/>
        <rFont val="Arial"/>
        <family val="2"/>
      </rPr>
      <t xml:space="preserve"> </t>
    </r>
    <r>
      <rPr>
        <sz val="10"/>
        <color indexed="8"/>
        <rFont val="Arial"/>
        <family val="2"/>
      </rPr>
      <t>(Without Sleeves) (Size: L-25", Chest Width-22") : Pre-Shrunk and colour fastness guaranteed. Colours: Orange / Yellow / Parrot Green (Colour depends on the availability of raw material). NSC’s name &amp; logo and a Safety message would be screen printed on it.</t>
    </r>
  </si>
  <si>
    <r>
      <t xml:space="preserve">LUNCH PACK : </t>
    </r>
    <r>
      <rPr>
        <sz val="10"/>
        <color indexed="8"/>
        <rFont val="Arial"/>
        <family val="2"/>
      </rPr>
      <t xml:space="preserve">Lunch Box made from stainless steel which retains food warm &amp; fresh for considerable span of time.  It’s having three inner S.S. Containers with plastic lids. A good quality utility item for carrying working lunch.  </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</si>
</sst>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s>
  <fonts count="96">
    <font>
      <sz val="11"/>
      <color theme="1"/>
      <name val="Calibri"/>
      <family val="2"/>
    </font>
    <font>
      <sz val="11"/>
      <color indexed="8"/>
      <name val="Calibri"/>
      <family val="2"/>
    </font>
    <font>
      <b/>
      <sz val="14"/>
      <name val="Arial"/>
      <family val="2"/>
    </font>
    <font>
      <b/>
      <sz val="10"/>
      <color indexed="8"/>
      <name val="Arial"/>
      <family val="2"/>
    </font>
    <font>
      <sz val="10"/>
      <color indexed="8"/>
      <name val="Arial"/>
      <family val="2"/>
    </font>
    <font>
      <b/>
      <sz val="10"/>
      <name val="Arial"/>
      <family val="2"/>
    </font>
    <font>
      <b/>
      <sz val="11"/>
      <name val="Arial"/>
      <family val="2"/>
    </font>
    <font>
      <sz val="10"/>
      <name val="Arial"/>
      <family val="2"/>
    </font>
    <font>
      <sz val="11"/>
      <name val="Arial"/>
      <family val="2"/>
    </font>
    <font>
      <sz val="14"/>
      <name val="Arial Black"/>
      <family val="2"/>
    </font>
    <font>
      <sz val="12"/>
      <name val="Arial Black"/>
      <family val="2"/>
    </font>
    <font>
      <b/>
      <sz val="9"/>
      <name val="Arial"/>
      <family val="2"/>
    </font>
    <font>
      <b/>
      <sz val="14"/>
      <color indexed="8"/>
      <name val="Arial"/>
      <family val="2"/>
    </font>
    <font>
      <b/>
      <sz val="13"/>
      <name val="Arial"/>
      <family val="2"/>
    </font>
    <font>
      <b/>
      <sz val="11"/>
      <color indexed="8"/>
      <name val="Arial"/>
      <family val="2"/>
    </font>
    <font>
      <sz val="11"/>
      <color indexed="8"/>
      <name val="Arial"/>
      <family val="2"/>
    </font>
    <font>
      <b/>
      <sz val="12"/>
      <name val="Arial"/>
      <family val="2"/>
    </font>
    <font>
      <sz val="12"/>
      <name val="Arial"/>
      <family val="2"/>
    </font>
    <font>
      <b/>
      <sz val="14"/>
      <name val="Arial Black"/>
      <family val="2"/>
    </font>
    <font>
      <sz val="16"/>
      <name val="Arial Black"/>
      <family val="2"/>
    </font>
    <font>
      <b/>
      <sz val="14"/>
      <color indexed="10"/>
      <name val="Arial"/>
      <family val="2"/>
    </font>
    <font>
      <vertAlign val="superscript"/>
      <sz val="16"/>
      <name val="Arial Black"/>
      <family val="2"/>
    </font>
    <font>
      <b/>
      <u val="single"/>
      <sz val="11"/>
      <color indexed="8"/>
      <name val="Arial"/>
      <family val="2"/>
    </font>
    <font>
      <b/>
      <sz val="8"/>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6"/>
      <color indexed="56"/>
      <name val="Arial"/>
      <family val="2"/>
    </font>
    <font>
      <sz val="14"/>
      <color indexed="8"/>
      <name val="Arial"/>
      <family val="2"/>
    </font>
    <font>
      <b/>
      <sz val="18"/>
      <color indexed="8"/>
      <name val="Arial"/>
      <family val="2"/>
    </font>
    <font>
      <b/>
      <sz val="12"/>
      <color indexed="8"/>
      <name val="Arial"/>
      <family val="2"/>
    </font>
    <font>
      <sz val="10"/>
      <color indexed="8"/>
      <name val="Arial Black"/>
      <family val="2"/>
    </font>
    <font>
      <b/>
      <sz val="16"/>
      <color indexed="8"/>
      <name val="Arial"/>
      <family val="2"/>
    </font>
    <font>
      <sz val="10"/>
      <color indexed="58"/>
      <name val="Arial"/>
      <family val="2"/>
    </font>
    <font>
      <sz val="10"/>
      <color indexed="17"/>
      <name val="Arial"/>
      <family val="2"/>
    </font>
    <font>
      <sz val="12"/>
      <color indexed="8"/>
      <name val="Arial"/>
      <family val="2"/>
    </font>
    <font>
      <b/>
      <sz val="10"/>
      <color indexed="17"/>
      <name val="Arial"/>
      <family val="2"/>
    </font>
    <font>
      <sz val="11"/>
      <color indexed="8"/>
      <name val="Times New Roman"/>
      <family val="1"/>
    </font>
    <font>
      <b/>
      <sz val="10"/>
      <color indexed="8"/>
      <name val="Arial Black"/>
      <family val="2"/>
    </font>
    <font>
      <b/>
      <sz val="12"/>
      <color indexed="10"/>
      <name val="Arial"/>
      <family val="2"/>
    </font>
    <font>
      <b/>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9"/>
      <color theme="1"/>
      <name val="Arial"/>
      <family val="2"/>
    </font>
    <font>
      <b/>
      <sz val="14"/>
      <color theme="1"/>
      <name val="Arial"/>
      <family val="2"/>
    </font>
    <font>
      <b/>
      <sz val="16"/>
      <color theme="3"/>
      <name val="Arial"/>
      <family val="2"/>
    </font>
    <font>
      <sz val="14"/>
      <color theme="1"/>
      <name val="Arial"/>
      <family val="2"/>
    </font>
    <font>
      <b/>
      <sz val="18"/>
      <color theme="1"/>
      <name val="Arial"/>
      <family val="2"/>
    </font>
    <font>
      <b/>
      <sz val="12"/>
      <color theme="1"/>
      <name val="Arial"/>
      <family val="2"/>
    </font>
    <font>
      <b/>
      <sz val="10"/>
      <color theme="1"/>
      <name val="Arial"/>
      <family val="2"/>
    </font>
    <font>
      <sz val="10"/>
      <color theme="1"/>
      <name val="Arial Black"/>
      <family val="2"/>
    </font>
    <font>
      <sz val="10"/>
      <color theme="1"/>
      <name val="Arial"/>
      <family val="2"/>
    </font>
    <font>
      <b/>
      <sz val="16"/>
      <color theme="1"/>
      <name val="Arial"/>
      <family val="2"/>
    </font>
    <font>
      <sz val="10"/>
      <color rgb="FF003300"/>
      <name val="Arial"/>
      <family val="2"/>
    </font>
    <font>
      <sz val="10"/>
      <color theme="6" tint="-0.4999699890613556"/>
      <name val="Arial"/>
      <family val="2"/>
    </font>
    <font>
      <sz val="12"/>
      <color theme="1"/>
      <name val="Arial"/>
      <family val="2"/>
    </font>
    <font>
      <b/>
      <sz val="10"/>
      <color theme="6" tint="-0.4999699890613556"/>
      <name val="Arial"/>
      <family val="2"/>
    </font>
    <font>
      <sz val="11"/>
      <color theme="1"/>
      <name val="Times New Roman"/>
      <family val="1"/>
    </font>
    <font>
      <b/>
      <sz val="11"/>
      <color rgb="FFFF0000"/>
      <name val="Arial"/>
      <family val="2"/>
    </font>
    <font>
      <b/>
      <sz val="10"/>
      <color theme="1"/>
      <name val="Arial Black"/>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5999900102615356"/>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style="medium"/>
      <right style="medium"/>
      <top style="medium"/>
      <bottom style="medium"/>
    </border>
    <border>
      <left style="medium"/>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color indexed="63"/>
      </top>
      <bottom/>
    </border>
    <border>
      <left style="thin"/>
      <right style="thin"/>
      <top style="medium"/>
      <bottom/>
    </border>
    <border>
      <left style="thin"/>
      <right style="thin"/>
      <top style="thin"/>
      <bottom style="medium"/>
    </border>
    <border>
      <left style="thin"/>
      <right/>
      <top style="thin"/>
      <bottom style="medium"/>
    </border>
    <border>
      <left style="thin"/>
      <right style="thin"/>
      <top>
        <color indexed="63"/>
      </top>
      <bottom style="medium"/>
    </border>
    <border>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right style="thin"/>
      <top style="medium"/>
      <bottom style="double"/>
    </border>
    <border>
      <left style="thin"/>
      <right style="thin"/>
      <top style="medium"/>
      <bottom style="double"/>
    </border>
    <border>
      <left style="medium"/>
      <right style="thin"/>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right style="thin"/>
      <top style="thin"/>
      <bottom style="thin"/>
    </border>
    <border>
      <left style="thin"/>
      <right/>
      <top/>
      <bottom style="medium"/>
    </border>
    <border>
      <left style="medium"/>
      <right/>
      <top style="medium"/>
      <bottom/>
    </border>
    <border>
      <left/>
      <right/>
      <top style="medium"/>
      <bottom/>
    </border>
    <border>
      <left/>
      <right style="medium"/>
      <top style="medium"/>
      <bottom/>
    </border>
    <border>
      <left/>
      <right/>
      <top style="thin"/>
      <bottom style="thin"/>
    </border>
    <border>
      <left/>
      <right style="thin"/>
      <top style="thin"/>
      <bottom/>
    </border>
    <border>
      <left style="medium"/>
      <right style="thin"/>
      <top>
        <color indexed="63"/>
      </top>
      <bottom style="thin"/>
    </border>
    <border>
      <left/>
      <right style="thin"/>
      <top/>
      <bottom style="thin"/>
    </border>
    <border>
      <left style="thin"/>
      <right style="medium"/>
      <top style="thin"/>
      <bottom style="thin"/>
    </border>
    <border>
      <left/>
      <right style="thin"/>
      <top/>
      <bottom style="medium"/>
    </border>
    <border>
      <left style="thin"/>
      <right/>
      <top style="thin"/>
      <bottom style="thin"/>
    </border>
    <border>
      <left/>
      <right/>
      <top/>
      <bottom style="thin"/>
    </border>
    <border>
      <left style="medium"/>
      <right style="medium"/>
      <top style="medium"/>
      <bottom/>
    </border>
    <border>
      <left style="medium"/>
      <right style="medium"/>
      <top/>
      <bottom style="medium"/>
    </border>
    <border>
      <left/>
      <right style="medium"/>
      <top/>
      <bottom style="thin"/>
    </border>
    <border>
      <left/>
      <right style="medium"/>
      <top style="medium"/>
      <bottom style="double"/>
    </border>
    <border>
      <left style="thin"/>
      <right/>
      <top/>
      <bottom style="thin"/>
    </border>
    <border>
      <left style="medium"/>
      <right/>
      <top style="medium"/>
      <bottom style="medium"/>
    </border>
    <border>
      <left/>
      <right/>
      <top style="medium"/>
      <bottom style="medium"/>
    </border>
    <border>
      <left>
        <color indexed="63"/>
      </left>
      <right style="medium"/>
      <top style="medium"/>
      <bottom style="medium"/>
    </border>
    <border>
      <left style="medium"/>
      <right style="thin"/>
      <top style="medium"/>
      <bottom/>
    </border>
    <border>
      <left style="medium"/>
      <right style="thin"/>
      <top>
        <color indexed="63"/>
      </top>
      <bottom style="medium"/>
    </border>
    <border>
      <left style="thin"/>
      <right/>
      <top style="medium"/>
      <bottom style="thin"/>
    </border>
    <border>
      <left/>
      <right/>
      <top style="medium"/>
      <bottom style="thin"/>
    </border>
    <border>
      <left/>
      <right style="thin"/>
      <top style="medium"/>
      <bottom/>
    </border>
    <border>
      <left style="medium"/>
      <right/>
      <top style="thin"/>
      <bottom style="medium"/>
    </border>
    <border>
      <left/>
      <right/>
      <top style="thin"/>
      <bottom style="medium"/>
    </border>
    <border>
      <left/>
      <right style="thin"/>
      <top/>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right style="medium"/>
      <top style="thin"/>
      <bottom style="thin"/>
    </border>
    <border>
      <left style="medium"/>
      <right>
        <color indexed="63"/>
      </right>
      <top/>
      <bottom style="thin"/>
    </border>
    <border>
      <left style="medium"/>
      <right/>
      <top style="medium"/>
      <bottom style="thin"/>
    </border>
    <border>
      <left style="thin"/>
      <right/>
      <top style="thin"/>
      <bottom/>
    </border>
    <border>
      <left/>
      <right/>
      <top style="thin"/>
      <bottom/>
    </border>
    <border>
      <left/>
      <right style="medium"/>
      <top style="thin"/>
      <bottom>
        <color indexed="63"/>
      </bottom>
    </border>
    <border>
      <left style="thin"/>
      <right>
        <color indexed="63"/>
      </right>
      <top>
        <color indexed="63"/>
      </top>
      <bottom>
        <color indexed="63"/>
      </bottom>
    </border>
    <border>
      <left/>
      <right style="medium"/>
      <top/>
      <bottom/>
    </border>
    <border>
      <left style="medium"/>
      <right/>
      <top style="thin"/>
      <bottom>
        <color indexed="63"/>
      </bottom>
    </border>
    <border>
      <left/>
      <right style="thin"/>
      <top style="medium"/>
      <bottom style="medium"/>
    </border>
    <border>
      <left/>
      <right style="medium"/>
      <top style="thin"/>
      <bottom style="medium"/>
    </border>
    <border>
      <left>
        <color indexed="63"/>
      </left>
      <right>
        <color indexed="63"/>
      </right>
      <top style="double"/>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07">
    <xf numFmtId="0" fontId="0" fillId="0" borderId="0" xfId="0" applyFont="1" applyAlignment="1">
      <alignment/>
    </xf>
    <xf numFmtId="0" fontId="76" fillId="33" borderId="0" xfId="0" applyFont="1" applyFill="1" applyAlignment="1" applyProtection="1">
      <alignment/>
      <protection locked="0"/>
    </xf>
    <xf numFmtId="0" fontId="76" fillId="33" borderId="0" xfId="0" applyFont="1" applyFill="1" applyAlignment="1" applyProtection="1">
      <alignment horizontal="left"/>
      <protection locked="0"/>
    </xf>
    <xf numFmtId="0" fontId="77" fillId="33" borderId="0" xfId="0" applyFont="1" applyFill="1" applyAlignment="1" applyProtection="1">
      <alignment horizontal="left"/>
      <protection locked="0"/>
    </xf>
    <xf numFmtId="171" fontId="77" fillId="33" borderId="0" xfId="42" applyFont="1" applyFill="1" applyAlignment="1" applyProtection="1">
      <alignment horizontal="left"/>
      <protection locked="0"/>
    </xf>
    <xf numFmtId="0" fontId="76" fillId="33" borderId="0" xfId="0" applyFont="1" applyFill="1" applyBorder="1" applyAlignment="1" applyProtection="1">
      <alignment/>
      <protection locked="0"/>
    </xf>
    <xf numFmtId="180" fontId="7" fillId="33" borderId="0" xfId="42"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hidden="1"/>
    </xf>
    <xf numFmtId="0" fontId="77" fillId="33" borderId="0" xfId="0" applyFont="1" applyFill="1" applyBorder="1" applyAlignment="1" applyProtection="1">
      <alignment horizontal="left"/>
      <protection locked="0"/>
    </xf>
    <xf numFmtId="0" fontId="77" fillId="33" borderId="0" xfId="0" applyFont="1" applyFill="1" applyBorder="1" applyAlignment="1" applyProtection="1">
      <alignment vertical="center"/>
      <protection hidden="1"/>
    </xf>
    <xf numFmtId="0" fontId="78" fillId="33" borderId="0" xfId="0" applyNumberFormat="1" applyFont="1" applyFill="1" applyAlignment="1" applyProtection="1">
      <alignment horizontal="center" vertical="center"/>
      <protection locked="0"/>
    </xf>
    <xf numFmtId="0" fontId="77" fillId="33" borderId="0" xfId="0" applyFont="1" applyFill="1" applyBorder="1" applyAlignment="1" applyProtection="1">
      <alignment vertical="top"/>
      <protection locked="0"/>
    </xf>
    <xf numFmtId="0" fontId="77" fillId="33" borderId="0" xfId="0" applyFont="1" applyFill="1" applyAlignment="1" applyProtection="1">
      <alignment horizontal="center" vertical="top"/>
      <protection locked="0"/>
    </xf>
    <xf numFmtId="0" fontId="77" fillId="33" borderId="0" xfId="0" applyFont="1" applyFill="1" applyAlignment="1" applyProtection="1">
      <alignment horizontal="center"/>
      <protection locked="0"/>
    </xf>
    <xf numFmtId="0" fontId="9" fillId="33" borderId="0" xfId="0" applyFont="1" applyFill="1" applyBorder="1" applyAlignment="1" applyProtection="1">
      <alignment vertical="center"/>
      <protection locked="0"/>
    </xf>
    <xf numFmtId="0" fontId="76" fillId="33" borderId="0" xfId="0" applyFont="1" applyFill="1" applyAlignment="1" applyProtection="1">
      <alignment horizontal="left" vertical="center"/>
      <protection locked="0"/>
    </xf>
    <xf numFmtId="171" fontId="76" fillId="33" borderId="0" xfId="42" applyFont="1" applyFill="1" applyAlignment="1" applyProtection="1">
      <alignment horizontal="left" vertical="center"/>
      <protection locked="0"/>
    </xf>
    <xf numFmtId="0" fontId="76" fillId="33" borderId="0" xfId="0" applyFont="1" applyFill="1" applyBorder="1" applyAlignment="1" applyProtection="1">
      <alignment horizontal="left" vertical="center"/>
      <protection locked="0"/>
    </xf>
    <xf numFmtId="0" fontId="77" fillId="33" borderId="0" xfId="0" applyFont="1" applyFill="1" applyBorder="1" applyAlignment="1" applyProtection="1">
      <alignment horizontal="left" vertical="center"/>
      <protection locked="0"/>
    </xf>
    <xf numFmtId="0" fontId="77" fillId="33" borderId="0" xfId="0" applyFont="1" applyFill="1" applyAlignment="1" applyProtection="1">
      <alignment horizontal="left" vertical="center"/>
      <protection locked="0"/>
    </xf>
    <xf numFmtId="171" fontId="77" fillId="33" borderId="0" xfId="42" applyFont="1" applyFill="1" applyAlignment="1" applyProtection="1">
      <alignment horizontal="left" vertical="center"/>
      <protection locked="0"/>
    </xf>
    <xf numFmtId="0" fontId="77" fillId="33" borderId="0" xfId="0" applyFont="1" applyFill="1" applyBorder="1" applyAlignment="1" applyProtection="1">
      <alignment horizontal="center" vertical="center" wrapText="1"/>
      <protection hidden="1"/>
    </xf>
    <xf numFmtId="0" fontId="79" fillId="33" borderId="0" xfId="0" applyFont="1" applyFill="1" applyBorder="1" applyAlignment="1" applyProtection="1">
      <alignment horizontal="center" vertical="center"/>
      <protection hidden="1"/>
    </xf>
    <xf numFmtId="0" fontId="76" fillId="33" borderId="0" xfId="0" applyFont="1" applyFill="1" applyAlignment="1" applyProtection="1">
      <alignment vertical="center"/>
      <protection locked="0"/>
    </xf>
    <xf numFmtId="0" fontId="2" fillId="33" borderId="0" xfId="0" applyNumberFormat="1" applyFont="1" applyFill="1" applyBorder="1" applyAlignment="1" applyProtection="1">
      <alignment vertical="center" wrapText="1"/>
      <protection hidden="1" locked="0"/>
    </xf>
    <xf numFmtId="0" fontId="77" fillId="33" borderId="0" xfId="0" applyFont="1" applyFill="1" applyAlignment="1" applyProtection="1">
      <alignment vertical="center"/>
      <protection locked="0"/>
    </xf>
    <xf numFmtId="0" fontId="77" fillId="33" borderId="0" xfId="0" applyFont="1" applyFill="1" applyAlignment="1" applyProtection="1">
      <alignment horizontal="left" vertical="top"/>
      <protection locked="0"/>
    </xf>
    <xf numFmtId="0" fontId="77" fillId="33" borderId="0" xfId="0" applyFont="1" applyFill="1" applyBorder="1" applyAlignment="1" applyProtection="1">
      <alignment horizontal="left" vertical="top"/>
      <protection locked="0"/>
    </xf>
    <xf numFmtId="0" fontId="77" fillId="33" borderId="0" xfId="0" applyFont="1" applyFill="1" applyBorder="1" applyAlignment="1" applyProtection="1">
      <alignment horizontal="center" vertical="top"/>
      <protection hidden="1"/>
    </xf>
    <xf numFmtId="171" fontId="77" fillId="33" borderId="0" xfId="42" applyFont="1" applyFill="1" applyAlignment="1" applyProtection="1">
      <alignment horizontal="left" vertical="top"/>
      <protection locked="0"/>
    </xf>
    <xf numFmtId="0" fontId="76" fillId="33" borderId="0" xfId="0" applyFont="1" applyFill="1" applyAlignment="1" applyProtection="1">
      <alignment/>
      <protection/>
    </xf>
    <xf numFmtId="171" fontId="8" fillId="33" borderId="0" xfId="42" applyFont="1" applyFill="1" applyAlignment="1" applyProtection="1">
      <alignment/>
      <protection/>
    </xf>
    <xf numFmtId="0" fontId="77" fillId="33" borderId="0" xfId="0" applyFont="1" applyFill="1" applyBorder="1" applyAlignment="1" applyProtection="1">
      <alignment vertical="top"/>
      <protection/>
    </xf>
    <xf numFmtId="171" fontId="6" fillId="33" borderId="0" xfId="42" applyFont="1" applyFill="1" applyBorder="1" applyAlignment="1" applyProtection="1">
      <alignment vertical="top"/>
      <protection/>
    </xf>
    <xf numFmtId="0" fontId="76" fillId="33" borderId="0" xfId="0" applyFont="1" applyFill="1" applyBorder="1" applyAlignment="1" applyProtection="1">
      <alignment vertical="center"/>
      <protection locked="0"/>
    </xf>
    <xf numFmtId="171" fontId="76" fillId="33" borderId="0" xfId="42" applyFont="1" applyFill="1" applyAlignment="1" applyProtection="1">
      <alignment vertical="center"/>
      <protection locked="0"/>
    </xf>
    <xf numFmtId="0" fontId="77" fillId="33" borderId="0" xfId="0" applyFont="1" applyFill="1" applyBorder="1" applyAlignment="1" applyProtection="1">
      <alignment horizontal="center" vertical="center"/>
      <protection hidden="1"/>
    </xf>
    <xf numFmtId="0" fontId="76" fillId="33" borderId="0" xfId="0" applyFont="1" applyFill="1" applyAlignment="1" applyProtection="1">
      <alignment horizontal="center"/>
      <protection locked="0"/>
    </xf>
    <xf numFmtId="180" fontId="76" fillId="33" borderId="0" xfId="42" applyNumberFormat="1" applyFont="1" applyFill="1" applyAlignment="1" applyProtection="1">
      <alignment/>
      <protection locked="0"/>
    </xf>
    <xf numFmtId="171" fontId="76" fillId="33" borderId="0" xfId="42" applyFont="1" applyFill="1" applyAlignment="1" applyProtection="1">
      <alignment horizontal="center"/>
      <protection locked="0"/>
    </xf>
    <xf numFmtId="171" fontId="76" fillId="33" borderId="0" xfId="42" applyFont="1" applyFill="1" applyAlignment="1" applyProtection="1">
      <alignment/>
      <protection locked="0"/>
    </xf>
    <xf numFmtId="171" fontId="76" fillId="33" borderId="0" xfId="42" applyFont="1" applyFill="1" applyAlignment="1" applyProtection="1">
      <alignment horizontal="left"/>
      <protection locked="0"/>
    </xf>
    <xf numFmtId="171" fontId="77" fillId="33" borderId="0" xfId="42" applyFont="1" applyFill="1" applyAlignment="1" applyProtection="1">
      <alignment horizontal="center" vertical="top"/>
      <protection locked="0"/>
    </xf>
    <xf numFmtId="171" fontId="77" fillId="33" borderId="0" xfId="42" applyFont="1" applyFill="1" applyAlignment="1" applyProtection="1">
      <alignment horizontal="center"/>
      <protection locked="0"/>
    </xf>
    <xf numFmtId="171" fontId="78" fillId="33" borderId="0" xfId="42" applyFont="1" applyFill="1" applyAlignment="1" applyProtection="1">
      <alignment horizontal="center" vertical="center"/>
      <protection locked="0"/>
    </xf>
    <xf numFmtId="171" fontId="77" fillId="33" borderId="0" xfId="42" applyFont="1" applyFill="1" applyAlignment="1" applyProtection="1">
      <alignment vertical="center"/>
      <protection locked="0"/>
    </xf>
    <xf numFmtId="171" fontId="77" fillId="33" borderId="0" xfId="42" applyFont="1" applyFill="1" applyBorder="1" applyAlignment="1" applyProtection="1">
      <alignment vertical="top"/>
      <protection locked="0"/>
    </xf>
    <xf numFmtId="0" fontId="76" fillId="33" borderId="0" xfId="0" applyFont="1" applyFill="1" applyBorder="1" applyAlignment="1" applyProtection="1">
      <alignment horizontal="center"/>
      <protection locked="0"/>
    </xf>
    <xf numFmtId="180" fontId="76" fillId="33" borderId="0" xfId="42" applyNumberFormat="1" applyFont="1" applyFill="1" applyBorder="1" applyAlignment="1" applyProtection="1">
      <alignment/>
      <protection locked="0"/>
    </xf>
    <xf numFmtId="171" fontId="76" fillId="33" borderId="0" xfId="42" applyFont="1" applyFill="1" applyBorder="1" applyAlignment="1" applyProtection="1">
      <alignment horizontal="center"/>
      <protection locked="0"/>
    </xf>
    <xf numFmtId="171" fontId="76" fillId="33" borderId="0" xfId="42" applyFont="1" applyFill="1" applyBorder="1" applyAlignment="1" applyProtection="1">
      <alignment/>
      <protection locked="0"/>
    </xf>
    <xf numFmtId="0" fontId="76" fillId="4" borderId="0" xfId="0" applyFont="1" applyFill="1" applyAlignment="1" applyProtection="1">
      <alignment/>
      <protection/>
    </xf>
    <xf numFmtId="0" fontId="80" fillId="4" borderId="0" xfId="0" applyFont="1" applyFill="1" applyBorder="1" applyAlignment="1" applyProtection="1">
      <alignment vertical="center" wrapText="1"/>
      <protection/>
    </xf>
    <xf numFmtId="0" fontId="77" fillId="4" borderId="0" xfId="0" applyFont="1" applyFill="1" applyBorder="1" applyAlignment="1" applyProtection="1">
      <alignment vertical="top"/>
      <protection/>
    </xf>
    <xf numFmtId="0" fontId="77" fillId="4" borderId="0" xfId="0" applyFont="1" applyFill="1" applyBorder="1" applyAlignment="1" applyProtection="1">
      <alignment vertical="top" wrapText="1"/>
      <protection/>
    </xf>
    <xf numFmtId="0" fontId="9" fillId="10" borderId="10" xfId="0" applyFont="1" applyFill="1" applyBorder="1" applyAlignment="1" applyProtection="1">
      <alignment horizontal="center"/>
      <protection/>
    </xf>
    <xf numFmtId="0" fontId="9" fillId="10" borderId="0" xfId="0" applyFont="1" applyFill="1" applyBorder="1" applyAlignment="1" applyProtection="1">
      <alignment horizontal="center"/>
      <protection/>
    </xf>
    <xf numFmtId="0" fontId="81" fillId="10" borderId="0" xfId="0" applyFont="1" applyFill="1" applyBorder="1" applyAlignment="1" applyProtection="1">
      <alignment vertical="top" wrapText="1"/>
      <protection/>
    </xf>
    <xf numFmtId="0" fontId="79" fillId="10" borderId="10" xfId="0" applyFont="1" applyFill="1" applyBorder="1" applyAlignment="1" applyProtection="1">
      <alignment vertical="top"/>
      <protection/>
    </xf>
    <xf numFmtId="0" fontId="77" fillId="10" borderId="0" xfId="0" applyFont="1" applyFill="1" applyBorder="1" applyAlignment="1" applyProtection="1">
      <alignment vertical="top"/>
      <protection/>
    </xf>
    <xf numFmtId="0" fontId="77" fillId="10" borderId="10" xfId="0" applyFont="1" applyFill="1" applyBorder="1" applyAlignment="1" applyProtection="1">
      <alignment vertical="top"/>
      <protection/>
    </xf>
    <xf numFmtId="0" fontId="77" fillId="10" borderId="10" xfId="0" applyFont="1" applyFill="1" applyBorder="1" applyAlignment="1" applyProtection="1">
      <alignment horizontal="left" vertical="top"/>
      <protection/>
    </xf>
    <xf numFmtId="0" fontId="76" fillId="10" borderId="0" xfId="0" applyFont="1" applyFill="1" applyBorder="1" applyAlignment="1" applyProtection="1">
      <alignment horizontal="center" vertical="top"/>
      <protection/>
    </xf>
    <xf numFmtId="0" fontId="76" fillId="10" borderId="11" xfId="0" applyFont="1" applyFill="1" applyBorder="1" applyAlignment="1" applyProtection="1">
      <alignment/>
      <protection/>
    </xf>
    <xf numFmtId="0" fontId="76" fillId="10" borderId="12" xfId="0" applyFont="1" applyFill="1" applyBorder="1" applyAlignment="1" applyProtection="1">
      <alignment/>
      <protection/>
    </xf>
    <xf numFmtId="0" fontId="81" fillId="10" borderId="12" xfId="0" applyFont="1" applyFill="1" applyBorder="1" applyAlignment="1" applyProtection="1">
      <alignment vertical="top" wrapText="1"/>
      <protection/>
    </xf>
    <xf numFmtId="0" fontId="77" fillId="10" borderId="12" xfId="0" applyFont="1" applyFill="1" applyBorder="1" applyAlignment="1" applyProtection="1">
      <alignment vertical="top" wrapText="1"/>
      <protection/>
    </xf>
    <xf numFmtId="0" fontId="77" fillId="10" borderId="13" xfId="0" applyFont="1" applyFill="1" applyBorder="1" applyAlignment="1" applyProtection="1">
      <alignment vertical="top" wrapText="1"/>
      <protection/>
    </xf>
    <xf numFmtId="0" fontId="82" fillId="33" borderId="14" xfId="0" applyFont="1" applyFill="1" applyBorder="1" applyAlignment="1" applyProtection="1">
      <alignment horizontal="center" vertical="center" wrapText="1"/>
      <protection locked="0"/>
    </xf>
    <xf numFmtId="0" fontId="76" fillId="4" borderId="0" xfId="0" applyFont="1" applyFill="1" applyAlignment="1" applyProtection="1">
      <alignment vertical="center"/>
      <protection/>
    </xf>
    <xf numFmtId="0" fontId="83" fillId="4" borderId="0" xfId="0" applyFont="1" applyFill="1" applyAlignment="1" applyProtection="1">
      <alignment horizontal="left" vertical="center"/>
      <protection/>
    </xf>
    <xf numFmtId="180" fontId="76" fillId="4" borderId="0" xfId="42" applyNumberFormat="1" applyFont="1" applyFill="1" applyAlignment="1" applyProtection="1">
      <alignment vertical="center"/>
      <protection/>
    </xf>
    <xf numFmtId="0" fontId="76" fillId="4" borderId="0" xfId="0" applyFont="1" applyFill="1" applyAlignment="1" applyProtection="1">
      <alignment horizontal="center" vertical="center"/>
      <protection/>
    </xf>
    <xf numFmtId="171" fontId="76" fillId="4" borderId="0" xfId="42" applyFont="1" applyFill="1" applyAlignment="1" applyProtection="1">
      <alignment horizontal="center" vertical="center"/>
      <protection/>
    </xf>
    <xf numFmtId="171" fontId="76" fillId="4" borderId="0" xfId="42" applyFont="1" applyFill="1" applyAlignment="1" applyProtection="1">
      <alignment vertical="center"/>
      <protection/>
    </xf>
    <xf numFmtId="0" fontId="9" fillId="16" borderId="14" xfId="0" applyFont="1" applyFill="1" applyBorder="1" applyAlignment="1" applyProtection="1">
      <alignment horizontal="center" vertical="center"/>
      <protection/>
    </xf>
    <xf numFmtId="0" fontId="9" fillId="4" borderId="0" xfId="0" applyFont="1" applyFill="1" applyBorder="1" applyAlignment="1" applyProtection="1">
      <alignment vertical="center"/>
      <protection/>
    </xf>
    <xf numFmtId="0" fontId="76" fillId="4" borderId="0" xfId="0" applyFont="1" applyFill="1" applyAlignment="1" applyProtection="1">
      <alignment horizontal="left" vertical="center"/>
      <protection/>
    </xf>
    <xf numFmtId="0" fontId="6" fillId="10" borderId="15" xfId="0" applyFont="1" applyFill="1" applyBorder="1" applyAlignment="1" applyProtection="1">
      <alignment vertical="center"/>
      <protection/>
    </xf>
    <xf numFmtId="0" fontId="77" fillId="10" borderId="16" xfId="0" applyFont="1" applyFill="1" applyBorder="1" applyAlignment="1" applyProtection="1">
      <alignment vertical="center"/>
      <protection/>
    </xf>
    <xf numFmtId="0" fontId="77" fillId="10" borderId="17" xfId="0" applyFont="1" applyFill="1" applyBorder="1" applyAlignment="1" applyProtection="1">
      <alignment vertical="center"/>
      <protection/>
    </xf>
    <xf numFmtId="0" fontId="77" fillId="4" borderId="0" xfId="0" applyFont="1" applyFill="1" applyAlignment="1" applyProtection="1">
      <alignment horizontal="left" vertical="center"/>
      <protection/>
    </xf>
    <xf numFmtId="0" fontId="77" fillId="10" borderId="18" xfId="0" applyFont="1" applyFill="1" applyBorder="1" applyAlignment="1" applyProtection="1">
      <alignment vertical="center" wrapText="1"/>
      <protection/>
    </xf>
    <xf numFmtId="0" fontId="77" fillId="10" borderId="19" xfId="0" applyFont="1" applyFill="1" applyBorder="1" applyAlignment="1" applyProtection="1">
      <alignment vertical="center" wrapText="1"/>
      <protection/>
    </xf>
    <xf numFmtId="0" fontId="77" fillId="4" borderId="0" xfId="0" applyFont="1" applyFill="1" applyAlignment="1" applyProtection="1">
      <alignment horizontal="left" vertical="top"/>
      <protection/>
    </xf>
    <xf numFmtId="0" fontId="9" fillId="4" borderId="0" xfId="0" applyFont="1" applyFill="1" applyBorder="1" applyAlignment="1" applyProtection="1">
      <alignment vertical="top"/>
      <protection/>
    </xf>
    <xf numFmtId="0" fontId="77" fillId="4" borderId="0" xfId="0" applyFont="1" applyFill="1" applyAlignment="1" applyProtection="1">
      <alignment horizontal="left"/>
      <protection/>
    </xf>
    <xf numFmtId="0" fontId="77" fillId="4" borderId="0" xfId="0" applyFont="1" applyFill="1" applyBorder="1" applyAlignment="1" applyProtection="1">
      <alignment horizontal="left" vertical="top" wrapText="1"/>
      <protection/>
    </xf>
    <xf numFmtId="0" fontId="77" fillId="4" borderId="0" xfId="0" applyFont="1" applyFill="1" applyBorder="1" applyAlignment="1" applyProtection="1">
      <alignment horizontal="center" vertical="top" wrapText="1"/>
      <protection/>
    </xf>
    <xf numFmtId="0" fontId="9" fillId="4" borderId="0" xfId="0" applyFont="1" applyFill="1" applyBorder="1" applyAlignment="1" applyProtection="1">
      <alignment/>
      <protection/>
    </xf>
    <xf numFmtId="0" fontId="76" fillId="4" borderId="0" xfId="0" applyFont="1" applyFill="1" applyAlignment="1" applyProtection="1">
      <alignment horizontal="left"/>
      <protection/>
    </xf>
    <xf numFmtId="0" fontId="77" fillId="4" borderId="0" xfId="0" applyFont="1" applyFill="1" applyAlignment="1" applyProtection="1">
      <alignment horizontal="center" vertical="top"/>
      <protection/>
    </xf>
    <xf numFmtId="180" fontId="6" fillId="10" borderId="20" xfId="42" applyNumberFormat="1" applyFont="1" applyFill="1" applyBorder="1" applyAlignment="1" applyProtection="1">
      <alignment horizontal="center" vertical="top" wrapText="1"/>
      <protection/>
    </xf>
    <xf numFmtId="0" fontId="77" fillId="4" borderId="0" xfId="0" applyFont="1" applyFill="1" applyAlignment="1" applyProtection="1">
      <alignment horizontal="center"/>
      <protection/>
    </xf>
    <xf numFmtId="180" fontId="11" fillId="10" borderId="21" xfId="42" applyNumberFormat="1" applyFont="1" applyFill="1" applyBorder="1" applyAlignment="1" applyProtection="1">
      <alignment horizontal="center" vertical="top"/>
      <protection/>
    </xf>
    <xf numFmtId="180" fontId="11" fillId="10" borderId="22" xfId="42" applyNumberFormat="1" applyFont="1" applyFill="1" applyBorder="1" applyAlignment="1" applyProtection="1">
      <alignment horizontal="center" vertical="top"/>
      <protection/>
    </xf>
    <xf numFmtId="180" fontId="8" fillId="10" borderId="23" xfId="42" applyNumberFormat="1" applyFont="1" applyFill="1" applyBorder="1" applyAlignment="1" applyProtection="1">
      <alignment horizontal="center" vertical="top" wrapText="1"/>
      <protection/>
    </xf>
    <xf numFmtId="0" fontId="6" fillId="10" borderId="24" xfId="0" applyFont="1" applyFill="1" applyBorder="1" applyAlignment="1" applyProtection="1">
      <alignment horizontal="center" vertical="top" wrapText="1"/>
      <protection/>
    </xf>
    <xf numFmtId="0" fontId="6" fillId="10" borderId="21" xfId="0" applyFont="1" applyFill="1" applyBorder="1" applyAlignment="1" applyProtection="1">
      <alignment horizontal="center" vertical="top" wrapText="1"/>
      <protection/>
    </xf>
    <xf numFmtId="0" fontId="6" fillId="10" borderId="24" xfId="0" applyFont="1" applyFill="1" applyBorder="1" applyAlignment="1" applyProtection="1" quotePrefix="1">
      <alignment horizontal="center" vertical="top" wrapText="1"/>
      <protection/>
    </xf>
    <xf numFmtId="171" fontId="6" fillId="10" borderId="21" xfId="42" applyFont="1" applyFill="1" applyBorder="1" applyAlignment="1" applyProtection="1">
      <alignment horizontal="center" vertical="top" wrapText="1"/>
      <protection/>
    </xf>
    <xf numFmtId="0" fontId="78" fillId="4" borderId="0" xfId="0" applyNumberFormat="1" applyFont="1" applyFill="1" applyAlignment="1" applyProtection="1">
      <alignment horizontal="center" vertical="center"/>
      <protection/>
    </xf>
    <xf numFmtId="0" fontId="11" fillId="10" borderId="25" xfId="0" applyNumberFormat="1" applyFont="1" applyFill="1" applyBorder="1" applyAlignment="1" applyProtection="1">
      <alignment horizontal="center" vertical="center" wrapText="1"/>
      <protection/>
    </xf>
    <xf numFmtId="0" fontId="11" fillId="10" borderId="26" xfId="0" applyNumberFormat="1" applyFont="1" applyFill="1" applyBorder="1" applyAlignment="1" applyProtection="1">
      <alignment horizontal="center" vertical="center" wrapText="1"/>
      <protection/>
    </xf>
    <xf numFmtId="0" fontId="11" fillId="10" borderId="26" xfId="0" applyNumberFormat="1" applyFont="1" applyFill="1" applyBorder="1" applyAlignment="1" applyProtection="1">
      <alignment horizontal="center" vertical="center"/>
      <protection/>
    </xf>
    <xf numFmtId="0" fontId="11" fillId="10" borderId="26" xfId="42" applyNumberFormat="1" applyFont="1" applyFill="1" applyBorder="1" applyAlignment="1" applyProtection="1">
      <alignment horizontal="center" vertical="center"/>
      <protection/>
    </xf>
    <xf numFmtId="0" fontId="11" fillId="10" borderId="26" xfId="42" applyNumberFormat="1" applyFont="1" applyFill="1" applyBorder="1" applyAlignment="1" applyProtection="1">
      <alignment horizontal="center" vertical="center" wrapText="1"/>
      <protection/>
    </xf>
    <xf numFmtId="0" fontId="11" fillId="10" borderId="27" xfId="0" applyNumberFormat="1" applyFont="1" applyFill="1" applyBorder="1" applyAlignment="1" applyProtection="1">
      <alignment horizontal="center" vertical="center" wrapText="1"/>
      <protection/>
    </xf>
    <xf numFmtId="0" fontId="77" fillId="4" borderId="0" xfId="0" applyFont="1" applyFill="1" applyAlignment="1" applyProtection="1">
      <alignment vertical="center"/>
      <protection/>
    </xf>
    <xf numFmtId="0" fontId="84" fillId="10" borderId="28" xfId="0" applyFont="1" applyFill="1" applyBorder="1" applyAlignment="1" applyProtection="1">
      <alignment horizontal="center" vertical="center"/>
      <protection/>
    </xf>
    <xf numFmtId="0" fontId="83" fillId="10" borderId="29" xfId="0" applyNumberFormat="1" applyFont="1" applyFill="1" applyBorder="1" applyAlignment="1" applyProtection="1">
      <alignment horizontal="right" vertical="center" wrapText="1"/>
      <protection/>
    </xf>
    <xf numFmtId="180" fontId="84" fillId="10" borderId="30" xfId="42" applyNumberFormat="1" applyFont="1" applyFill="1" applyBorder="1" applyAlignment="1" applyProtection="1">
      <alignment vertical="center"/>
      <protection/>
    </xf>
    <xf numFmtId="180" fontId="5" fillId="10" borderId="30" xfId="42" applyNumberFormat="1" applyFont="1" applyFill="1" applyBorder="1" applyAlignment="1" applyProtection="1">
      <alignment horizontal="right" vertical="center"/>
      <protection/>
    </xf>
    <xf numFmtId="0" fontId="84" fillId="10" borderId="29" xfId="0" applyFont="1" applyFill="1" applyBorder="1" applyAlignment="1" applyProtection="1">
      <alignment horizontal="center" vertical="center"/>
      <protection/>
    </xf>
    <xf numFmtId="171" fontId="84" fillId="10" borderId="30" xfId="42" applyFont="1" applyFill="1" applyBorder="1" applyAlignment="1" applyProtection="1">
      <alignment horizontal="right" vertical="center"/>
      <protection/>
    </xf>
    <xf numFmtId="9" fontId="84" fillId="10" borderId="29" xfId="0" applyNumberFormat="1" applyFont="1" applyFill="1" applyBorder="1" applyAlignment="1" applyProtection="1">
      <alignment horizontal="right" vertical="center"/>
      <protection/>
    </xf>
    <xf numFmtId="9" fontId="84" fillId="10" borderId="30" xfId="0" applyNumberFormat="1" applyFont="1" applyFill="1" applyBorder="1" applyAlignment="1" applyProtection="1">
      <alignment horizontal="center" vertical="center"/>
      <protection/>
    </xf>
    <xf numFmtId="0" fontId="18" fillId="4" borderId="0" xfId="0" applyFont="1" applyFill="1" applyBorder="1" applyAlignment="1" applyProtection="1">
      <alignment vertical="center"/>
      <protection/>
    </xf>
    <xf numFmtId="0" fontId="85" fillId="4" borderId="0" xfId="0" applyNumberFormat="1" applyFont="1" applyFill="1" applyBorder="1" applyAlignment="1" applyProtection="1">
      <alignment horizontal="right" vertical="center"/>
      <protection/>
    </xf>
    <xf numFmtId="0" fontId="85" fillId="4" borderId="0" xfId="0" applyNumberFormat="1" applyFont="1" applyFill="1" applyBorder="1" applyAlignment="1" applyProtection="1">
      <alignment horizontal="center" vertical="center"/>
      <protection/>
    </xf>
    <xf numFmtId="0" fontId="9" fillId="16" borderId="14" xfId="0" applyFont="1" applyFill="1" applyBorder="1" applyAlignment="1" applyProtection="1">
      <alignment horizontal="center"/>
      <protection/>
    </xf>
    <xf numFmtId="180" fontId="5" fillId="10" borderId="21" xfId="42" applyNumberFormat="1" applyFont="1" applyFill="1" applyBorder="1" applyAlignment="1" applyProtection="1">
      <alignment horizontal="center" vertical="top"/>
      <protection/>
    </xf>
    <xf numFmtId="180" fontId="5" fillId="10" borderId="22" xfId="42" applyNumberFormat="1" applyFont="1" applyFill="1" applyBorder="1" applyAlignment="1" applyProtection="1">
      <alignment horizontal="center" vertical="top"/>
      <protection/>
    </xf>
    <xf numFmtId="0" fontId="84" fillId="10" borderId="31" xfId="0" applyFont="1" applyFill="1" applyBorder="1" applyAlignment="1" applyProtection="1">
      <alignment horizontal="center" vertical="center"/>
      <protection/>
    </xf>
    <xf numFmtId="0" fontId="83" fillId="10" borderId="32" xfId="0" applyNumberFormat="1" applyFont="1" applyFill="1" applyBorder="1" applyAlignment="1" applyProtection="1">
      <alignment horizontal="right" vertical="center" wrapText="1"/>
      <protection/>
    </xf>
    <xf numFmtId="180" fontId="84" fillId="10" borderId="33" xfId="42" applyNumberFormat="1" applyFont="1" applyFill="1" applyBorder="1" applyAlignment="1" applyProtection="1">
      <alignment vertical="center"/>
      <protection/>
    </xf>
    <xf numFmtId="180" fontId="5" fillId="10" borderId="33" xfId="42" applyNumberFormat="1" applyFont="1" applyFill="1" applyBorder="1" applyAlignment="1" applyProtection="1">
      <alignment horizontal="right" vertical="center"/>
      <protection/>
    </xf>
    <xf numFmtId="0" fontId="84" fillId="10" borderId="32" xfId="0" applyFont="1" applyFill="1" applyBorder="1" applyAlignment="1" applyProtection="1">
      <alignment horizontal="center" vertical="center"/>
      <protection/>
    </xf>
    <xf numFmtId="171" fontId="84" fillId="10" borderId="33" xfId="42" applyFont="1" applyFill="1" applyBorder="1" applyAlignment="1" applyProtection="1">
      <alignment horizontal="right" vertical="center"/>
      <protection/>
    </xf>
    <xf numFmtId="171" fontId="84" fillId="4" borderId="32" xfId="42" applyFont="1" applyFill="1" applyBorder="1" applyAlignment="1" applyProtection="1">
      <alignment horizontal="right" vertical="center"/>
      <protection/>
    </xf>
    <xf numFmtId="9" fontId="84" fillId="10" borderId="32" xfId="0" applyNumberFormat="1" applyFont="1" applyFill="1" applyBorder="1" applyAlignment="1" applyProtection="1">
      <alignment horizontal="right" vertical="center"/>
      <protection/>
    </xf>
    <xf numFmtId="9" fontId="84" fillId="10" borderId="33" xfId="0" applyNumberFormat="1" applyFont="1" applyFill="1" applyBorder="1" applyAlignment="1" applyProtection="1">
      <alignment horizontal="center" vertical="center"/>
      <protection/>
    </xf>
    <xf numFmtId="171" fontId="84" fillId="4" borderId="34" xfId="42" applyFont="1" applyFill="1" applyBorder="1" applyAlignment="1" applyProtection="1">
      <alignment horizontal="right" vertical="center"/>
      <protection/>
    </xf>
    <xf numFmtId="0" fontId="84" fillId="10" borderId="35" xfId="0" applyFont="1" applyFill="1" applyBorder="1" applyAlignment="1" applyProtection="1">
      <alignment horizontal="center" vertical="top"/>
      <protection/>
    </xf>
    <xf numFmtId="0" fontId="84" fillId="10" borderId="36" xfId="0" applyFont="1" applyFill="1" applyBorder="1" applyAlignment="1" applyProtection="1">
      <alignment horizontal="center" vertical="top"/>
      <protection/>
    </xf>
    <xf numFmtId="171" fontId="84" fillId="10" borderId="16" xfId="42" applyFont="1" applyFill="1" applyBorder="1" applyAlignment="1" applyProtection="1">
      <alignment horizontal="right" vertical="top"/>
      <protection/>
    </xf>
    <xf numFmtId="171" fontId="86" fillId="4" borderId="16" xfId="0" applyNumberFormat="1" applyFont="1" applyFill="1" applyBorder="1" applyAlignment="1" applyProtection="1">
      <alignment horizontal="right" vertical="top"/>
      <protection/>
    </xf>
    <xf numFmtId="171" fontId="86" fillId="4" borderId="16" xfId="42" applyFont="1" applyFill="1" applyBorder="1" applyAlignment="1" applyProtection="1">
      <alignment horizontal="right" vertical="top"/>
      <protection/>
    </xf>
    <xf numFmtId="0" fontId="84" fillId="4" borderId="0" xfId="0" applyFont="1" applyFill="1" applyBorder="1" applyAlignment="1" applyProtection="1">
      <alignment horizontal="center" vertical="top"/>
      <protection/>
    </xf>
    <xf numFmtId="0" fontId="77" fillId="10" borderId="11" xfId="0" applyFont="1" applyFill="1" applyBorder="1" applyAlignment="1" applyProtection="1">
      <alignment vertical="center"/>
      <protection/>
    </xf>
    <xf numFmtId="0" fontId="76" fillId="10" borderId="37" xfId="0" applyFont="1" applyFill="1" applyBorder="1" applyAlignment="1" applyProtection="1">
      <alignment vertical="center"/>
      <protection/>
    </xf>
    <xf numFmtId="0" fontId="76" fillId="10" borderId="12" xfId="0" applyFont="1" applyFill="1" applyBorder="1" applyAlignment="1" applyProtection="1">
      <alignment vertical="center"/>
      <protection/>
    </xf>
    <xf numFmtId="0" fontId="76" fillId="10" borderId="12" xfId="0" applyFont="1" applyFill="1" applyBorder="1" applyAlignment="1" applyProtection="1">
      <alignment horizontal="center" vertical="center"/>
      <protection/>
    </xf>
    <xf numFmtId="0" fontId="76" fillId="10" borderId="13" xfId="0" applyFont="1" applyFill="1" applyBorder="1" applyAlignment="1" applyProtection="1">
      <alignment vertical="center"/>
      <protection/>
    </xf>
    <xf numFmtId="0" fontId="9" fillId="10" borderId="38" xfId="0" applyFont="1" applyFill="1" applyBorder="1" applyAlignment="1" applyProtection="1">
      <alignment horizontal="center"/>
      <protection/>
    </xf>
    <xf numFmtId="0" fontId="9" fillId="10" borderId="39" xfId="0" applyFont="1" applyFill="1" applyBorder="1" applyAlignment="1" applyProtection="1">
      <alignment horizontal="center"/>
      <protection/>
    </xf>
    <xf numFmtId="0" fontId="9" fillId="10" borderId="40" xfId="0" applyFont="1" applyFill="1" applyBorder="1" applyAlignment="1" applyProtection="1">
      <alignment/>
      <protection/>
    </xf>
    <xf numFmtId="0" fontId="87" fillId="10" borderId="0" xfId="0" applyNumberFormat="1" applyFont="1" applyFill="1" applyBorder="1" applyAlignment="1" applyProtection="1">
      <alignment vertical="center"/>
      <protection/>
    </xf>
    <xf numFmtId="0" fontId="76" fillId="10" borderId="10" xfId="0" applyFont="1" applyFill="1" applyBorder="1" applyAlignment="1" applyProtection="1">
      <alignment horizontal="center"/>
      <protection/>
    </xf>
    <xf numFmtId="0" fontId="76" fillId="10" borderId="0" xfId="0" applyFont="1" applyFill="1" applyBorder="1" applyAlignment="1" applyProtection="1">
      <alignment vertical="top"/>
      <protection/>
    </xf>
    <xf numFmtId="0" fontId="7" fillId="10" borderId="0" xfId="0" applyFont="1" applyFill="1" applyBorder="1" applyAlignment="1" applyProtection="1">
      <alignment vertical="top"/>
      <protection/>
    </xf>
    <xf numFmtId="0" fontId="76" fillId="10" borderId="0" xfId="0" applyFont="1" applyFill="1" applyBorder="1" applyAlignment="1" applyProtection="1">
      <alignment/>
      <protection/>
    </xf>
    <xf numFmtId="0" fontId="76" fillId="4" borderId="0" xfId="0" applyFont="1" applyFill="1" applyBorder="1" applyAlignment="1" applyProtection="1">
      <alignment/>
      <protection/>
    </xf>
    <xf numFmtId="0" fontId="76" fillId="4" borderId="0" xfId="0" applyFont="1" applyFill="1" applyBorder="1" applyAlignment="1" applyProtection="1">
      <alignment horizontal="center"/>
      <protection/>
    </xf>
    <xf numFmtId="180" fontId="76" fillId="4" borderId="0" xfId="42" applyNumberFormat="1" applyFont="1" applyFill="1" applyBorder="1" applyAlignment="1" applyProtection="1">
      <alignment/>
      <protection/>
    </xf>
    <xf numFmtId="171" fontId="76" fillId="4" borderId="0" xfId="42" applyFont="1" applyFill="1" applyBorder="1" applyAlignment="1" applyProtection="1">
      <alignment horizontal="center"/>
      <protection/>
    </xf>
    <xf numFmtId="0" fontId="76" fillId="4" borderId="0" xfId="0" applyFont="1" applyFill="1" applyBorder="1" applyAlignment="1" applyProtection="1">
      <alignment/>
      <protection/>
    </xf>
    <xf numFmtId="0" fontId="6" fillId="33" borderId="36" xfId="42" applyNumberFormat="1" applyFont="1" applyFill="1" applyBorder="1" applyAlignment="1" applyProtection="1">
      <alignment horizontal="left" vertical="center"/>
      <protection locked="0"/>
    </xf>
    <xf numFmtId="0" fontId="6" fillId="33" borderId="41" xfId="42" applyNumberFormat="1" applyFont="1" applyFill="1" applyBorder="1" applyAlignment="1" applyProtection="1">
      <alignment horizontal="left" vertical="center"/>
      <protection locked="0"/>
    </xf>
    <xf numFmtId="0" fontId="77" fillId="33" borderId="36" xfId="0" applyNumberFormat="1" applyFont="1" applyFill="1" applyBorder="1" applyAlignment="1" applyProtection="1">
      <alignment horizontal="left" vertical="center"/>
      <protection locked="0"/>
    </xf>
    <xf numFmtId="0" fontId="77" fillId="33" borderId="42" xfId="0" applyNumberFormat="1" applyFont="1" applyFill="1" applyBorder="1" applyAlignment="1" applyProtection="1">
      <alignment vertical="center"/>
      <protection locked="0"/>
    </xf>
    <xf numFmtId="0" fontId="77" fillId="33" borderId="16" xfId="0" applyFont="1" applyFill="1" applyBorder="1" applyAlignment="1" applyProtection="1">
      <alignment horizontal="center" vertical="center"/>
      <protection locked="0"/>
    </xf>
    <xf numFmtId="0" fontId="76" fillId="4" borderId="0" xfId="0" applyFont="1" applyFill="1" applyAlignment="1" applyProtection="1">
      <alignment vertical="top"/>
      <protection/>
    </xf>
    <xf numFmtId="0" fontId="84" fillId="10" borderId="43" xfId="0" applyFont="1" applyFill="1" applyBorder="1" applyAlignment="1" applyProtection="1">
      <alignment horizontal="center" vertical="top"/>
      <protection/>
    </xf>
    <xf numFmtId="0" fontId="84" fillId="10" borderId="44" xfId="0" applyNumberFormat="1" applyFont="1" applyFill="1" applyBorder="1" applyAlignment="1" applyProtection="1">
      <alignment horizontal="center" vertical="top"/>
      <protection/>
    </xf>
    <xf numFmtId="0" fontId="3" fillId="10" borderId="44" xfId="0" applyNumberFormat="1" applyFont="1" applyFill="1" applyBorder="1" applyAlignment="1" applyProtection="1">
      <alignment horizontal="justify" vertical="top" wrapText="1"/>
      <protection/>
    </xf>
    <xf numFmtId="180" fontId="5" fillId="33" borderId="44" xfId="42" applyNumberFormat="1" applyFont="1" applyFill="1" applyBorder="1" applyAlignment="1" applyProtection="1">
      <alignment horizontal="right" vertical="top"/>
      <protection locked="0"/>
    </xf>
    <xf numFmtId="180" fontId="88" fillId="10" borderId="33" xfId="42" applyNumberFormat="1" applyFont="1" applyFill="1" applyBorder="1" applyAlignment="1" applyProtection="1">
      <alignment vertical="top"/>
      <protection/>
    </xf>
    <xf numFmtId="180" fontId="88" fillId="10" borderId="32" xfId="42" applyNumberFormat="1" applyFont="1" applyFill="1" applyBorder="1" applyAlignment="1" applyProtection="1">
      <alignment vertical="top"/>
      <protection/>
    </xf>
    <xf numFmtId="180" fontId="88" fillId="10" borderId="32" xfId="42" applyNumberFormat="1" applyFont="1" applyFill="1" applyBorder="1" applyAlignment="1" applyProtection="1">
      <alignment horizontal="center" vertical="top"/>
      <protection/>
    </xf>
    <xf numFmtId="0" fontId="84" fillId="10" borderId="44" xfId="0" applyFont="1" applyFill="1" applyBorder="1" applyAlignment="1" applyProtection="1">
      <alignment horizontal="center" vertical="top" wrapText="1"/>
      <protection/>
    </xf>
    <xf numFmtId="171" fontId="84" fillId="10" borderId="17" xfId="42" applyFont="1" applyFill="1" applyBorder="1" applyAlignment="1" applyProtection="1">
      <alignment horizontal="right" vertical="top"/>
      <protection/>
    </xf>
    <xf numFmtId="171" fontId="86" fillId="4" borderId="44" xfId="42" applyFont="1" applyFill="1" applyBorder="1" applyAlignment="1" applyProtection="1">
      <alignment horizontal="right" vertical="top"/>
      <protection/>
    </xf>
    <xf numFmtId="9" fontId="86" fillId="4" borderId="44" xfId="0" applyNumberFormat="1" applyFont="1" applyFill="1" applyBorder="1" applyAlignment="1" applyProtection="1" quotePrefix="1">
      <alignment horizontal="right" vertical="top"/>
      <protection/>
    </xf>
    <xf numFmtId="171" fontId="86" fillId="4" borderId="17" xfId="0" applyNumberFormat="1" applyFont="1" applyFill="1" applyBorder="1" applyAlignment="1" applyProtection="1">
      <alignment horizontal="right" vertical="top"/>
      <protection/>
    </xf>
    <xf numFmtId="171" fontId="86" fillId="4" borderId="45" xfId="0" applyNumberFormat="1" applyFont="1" applyFill="1" applyBorder="1" applyAlignment="1" applyProtection="1">
      <alignment horizontal="right" vertical="top"/>
      <protection/>
    </xf>
    <xf numFmtId="0" fontId="76" fillId="33" borderId="0" xfId="0" applyFont="1" applyFill="1" applyBorder="1" applyAlignment="1" applyProtection="1">
      <alignment vertical="top"/>
      <protection locked="0"/>
    </xf>
    <xf numFmtId="171" fontId="76" fillId="33" borderId="0" xfId="42" applyFont="1" applyFill="1" applyBorder="1" applyAlignment="1" applyProtection="1">
      <alignment vertical="top"/>
      <protection locked="0"/>
    </xf>
    <xf numFmtId="0" fontId="76" fillId="33" borderId="0" xfId="0" applyFont="1" applyFill="1" applyAlignment="1" applyProtection="1">
      <alignment vertical="top"/>
      <protection locked="0"/>
    </xf>
    <xf numFmtId="0" fontId="84" fillId="10" borderId="36" xfId="0" applyNumberFormat="1" applyFont="1" applyFill="1" applyBorder="1" applyAlignment="1" applyProtection="1">
      <alignment horizontal="center" vertical="top"/>
      <protection/>
    </xf>
    <xf numFmtId="0" fontId="3" fillId="10" borderId="36" xfId="0" applyNumberFormat="1" applyFont="1" applyFill="1" applyBorder="1" applyAlignment="1" applyProtection="1">
      <alignment horizontal="justify" vertical="top" wrapText="1"/>
      <protection/>
    </xf>
    <xf numFmtId="180" fontId="7" fillId="34" borderId="36" xfId="42" applyNumberFormat="1" applyFont="1" applyFill="1" applyBorder="1" applyAlignment="1" applyProtection="1">
      <alignment horizontal="right" vertical="top"/>
      <protection/>
    </xf>
    <xf numFmtId="180" fontId="5" fillId="33" borderId="16" xfId="42" applyNumberFormat="1" applyFont="1" applyFill="1" applyBorder="1" applyAlignment="1" applyProtection="1">
      <alignment horizontal="right" vertical="top"/>
      <protection locked="0"/>
    </xf>
    <xf numFmtId="180" fontId="86" fillId="10" borderId="36" xfId="42" applyNumberFormat="1" applyFont="1" applyFill="1" applyBorder="1" applyAlignment="1" applyProtection="1">
      <alignment horizontal="center" vertical="top"/>
      <protection/>
    </xf>
    <xf numFmtId="9" fontId="84" fillId="4" borderId="16" xfId="0" applyNumberFormat="1" applyFont="1" applyFill="1" applyBorder="1" applyAlignment="1" applyProtection="1">
      <alignment horizontal="center" vertical="top"/>
      <protection/>
    </xf>
    <xf numFmtId="0" fontId="76" fillId="33" borderId="0" xfId="0" applyFont="1" applyFill="1" applyBorder="1" applyAlignment="1" applyProtection="1" quotePrefix="1">
      <alignment vertical="top"/>
      <protection locked="0"/>
    </xf>
    <xf numFmtId="171" fontId="76" fillId="33" borderId="0" xfId="0" applyNumberFormat="1" applyFont="1" applyFill="1" applyBorder="1" applyAlignment="1" applyProtection="1">
      <alignment vertical="top"/>
      <protection locked="0"/>
    </xf>
    <xf numFmtId="180" fontId="89" fillId="10" borderId="16" xfId="42" applyNumberFormat="1" applyFont="1" applyFill="1" applyBorder="1" applyAlignment="1" applyProtection="1">
      <alignment vertical="top"/>
      <protection/>
    </xf>
    <xf numFmtId="0" fontId="84" fillId="10" borderId="44" xfId="0" applyFont="1" applyFill="1" applyBorder="1" applyAlignment="1" applyProtection="1">
      <alignment horizontal="center" vertical="top"/>
      <protection/>
    </xf>
    <xf numFmtId="171" fontId="76" fillId="33" borderId="0" xfId="42" applyFont="1" applyFill="1" applyAlignment="1" applyProtection="1">
      <alignment vertical="top"/>
      <protection locked="0"/>
    </xf>
    <xf numFmtId="180" fontId="86" fillId="10" borderId="44" xfId="42" applyNumberFormat="1" applyFont="1" applyFill="1" applyBorder="1" applyAlignment="1" applyProtection="1">
      <alignment horizontal="center" vertical="top"/>
      <protection/>
    </xf>
    <xf numFmtId="0" fontId="90" fillId="4" borderId="0" xfId="0" applyFont="1" applyFill="1" applyAlignment="1" applyProtection="1">
      <alignment vertical="top"/>
      <protection/>
    </xf>
    <xf numFmtId="0" fontId="6" fillId="10" borderId="36" xfId="0" applyFont="1" applyFill="1" applyBorder="1" applyAlignment="1" applyProtection="1">
      <alignment vertical="top"/>
      <protection/>
    </xf>
    <xf numFmtId="0" fontId="11" fillId="10" borderId="26" xfId="0" applyNumberFormat="1" applyFont="1" applyFill="1" applyBorder="1" applyAlignment="1" applyProtection="1">
      <alignment horizontal="center" vertical="top" wrapText="1"/>
      <protection/>
    </xf>
    <xf numFmtId="0" fontId="84" fillId="10" borderId="29" xfId="0" applyFont="1" applyFill="1" applyBorder="1" applyAlignment="1" applyProtection="1">
      <alignment horizontal="right" vertical="top"/>
      <protection/>
    </xf>
    <xf numFmtId="0" fontId="85" fillId="4" borderId="0" xfId="0" applyNumberFormat="1" applyFont="1" applyFill="1" applyBorder="1" applyAlignment="1" applyProtection="1">
      <alignment horizontal="right" vertical="top"/>
      <protection/>
    </xf>
    <xf numFmtId="0" fontId="84" fillId="10" borderId="32" xfId="0" applyFont="1" applyFill="1" applyBorder="1" applyAlignment="1" applyProtection="1">
      <alignment horizontal="right" vertical="top"/>
      <protection/>
    </xf>
    <xf numFmtId="0" fontId="84" fillId="10" borderId="41" xfId="0" applyNumberFormat="1" applyFont="1" applyFill="1" applyBorder="1" applyAlignment="1" applyProtection="1">
      <alignment horizontal="center" vertical="top"/>
      <protection/>
    </xf>
    <xf numFmtId="0" fontId="84" fillId="10" borderId="46" xfId="0" applyFont="1" applyFill="1" applyBorder="1" applyAlignment="1" applyProtection="1">
      <alignment vertical="top"/>
      <protection/>
    </xf>
    <xf numFmtId="0" fontId="9" fillId="10" borderId="39" xfId="0" applyFont="1" applyFill="1" applyBorder="1" applyAlignment="1" applyProtection="1">
      <alignment horizontal="center" vertical="top"/>
      <protection/>
    </xf>
    <xf numFmtId="0" fontId="9" fillId="10" borderId="0" xfId="0" applyFont="1" applyFill="1" applyBorder="1" applyAlignment="1" applyProtection="1">
      <alignment horizontal="center" vertical="top"/>
      <protection/>
    </xf>
    <xf numFmtId="0" fontId="76" fillId="10" borderId="12" xfId="0" applyFont="1" applyFill="1" applyBorder="1" applyAlignment="1" applyProtection="1">
      <alignment vertical="top"/>
      <protection/>
    </xf>
    <xf numFmtId="0" fontId="76" fillId="4" borderId="0" xfId="0" applyFont="1" applyFill="1" applyBorder="1" applyAlignment="1" applyProtection="1">
      <alignment vertical="top"/>
      <protection/>
    </xf>
    <xf numFmtId="180" fontId="5" fillId="10" borderId="16" xfId="42" applyNumberFormat="1" applyFont="1" applyFill="1" applyBorder="1" applyAlignment="1" applyProtection="1">
      <alignment horizontal="right" vertical="top"/>
      <protection/>
    </xf>
    <xf numFmtId="180" fontId="86" fillId="10" borderId="16" xfId="42" applyNumberFormat="1" applyFont="1" applyFill="1" applyBorder="1" applyAlignment="1" applyProtection="1">
      <alignment horizontal="center" vertical="top"/>
      <protection/>
    </xf>
    <xf numFmtId="0" fontId="3" fillId="10" borderId="42" xfId="0" applyNumberFormat="1" applyFont="1" applyFill="1" applyBorder="1" applyAlignment="1" applyProtection="1">
      <alignment horizontal="justify" vertical="top" wrapText="1"/>
      <protection/>
    </xf>
    <xf numFmtId="180" fontId="5" fillId="10" borderId="47" xfId="42" applyNumberFormat="1" applyFont="1" applyFill="1" applyBorder="1" applyAlignment="1" applyProtection="1">
      <alignment horizontal="right" vertical="top"/>
      <protection/>
    </xf>
    <xf numFmtId="180" fontId="86" fillId="10" borderId="17" xfId="42" applyNumberFormat="1" applyFont="1" applyFill="1" applyBorder="1" applyAlignment="1" applyProtection="1">
      <alignment horizontal="center" vertical="top"/>
      <protection/>
    </xf>
    <xf numFmtId="180" fontId="84" fillId="33" borderId="36" xfId="42" applyNumberFormat="1" applyFont="1" applyFill="1" applyBorder="1" applyAlignment="1" applyProtection="1">
      <alignment vertical="top"/>
      <protection locked="0"/>
    </xf>
    <xf numFmtId="180" fontId="86" fillId="10" borderId="16" xfId="42" applyNumberFormat="1" applyFont="1" applyFill="1" applyBorder="1" applyAlignment="1" applyProtection="1">
      <alignment vertical="top"/>
      <protection/>
    </xf>
    <xf numFmtId="9" fontId="84" fillId="10" borderId="16" xfId="0" applyNumberFormat="1" applyFont="1" applyFill="1" applyBorder="1" applyAlignment="1" applyProtection="1">
      <alignment horizontal="center" vertical="top"/>
      <protection/>
    </xf>
    <xf numFmtId="180" fontId="84" fillId="33" borderId="36" xfId="42" applyNumberFormat="1" applyFont="1" applyFill="1" applyBorder="1" applyAlignment="1" applyProtection="1">
      <alignment horizontal="center" vertical="top"/>
      <protection locked="0"/>
    </xf>
    <xf numFmtId="171" fontId="86" fillId="4" borderId="36" xfId="42" applyFont="1" applyFill="1" applyBorder="1" applyAlignment="1" applyProtection="1">
      <alignment horizontal="right" vertical="top"/>
      <protection/>
    </xf>
    <xf numFmtId="180" fontId="84" fillId="33" borderId="44" xfId="42" applyNumberFormat="1" applyFont="1" applyFill="1" applyBorder="1" applyAlignment="1" applyProtection="1">
      <alignment horizontal="center" vertical="top"/>
      <protection locked="0"/>
    </xf>
    <xf numFmtId="180" fontId="5" fillId="10" borderId="17" xfId="42" applyNumberFormat="1" applyFont="1" applyFill="1" applyBorder="1" applyAlignment="1" applyProtection="1">
      <alignment horizontal="right" vertical="top"/>
      <protection/>
    </xf>
    <xf numFmtId="9" fontId="84" fillId="10" borderId="17" xfId="0" applyNumberFormat="1" applyFont="1" applyFill="1" applyBorder="1" applyAlignment="1" applyProtection="1">
      <alignment horizontal="center" vertical="top"/>
      <protection/>
    </xf>
    <xf numFmtId="9" fontId="86" fillId="10" borderId="44" xfId="0" applyNumberFormat="1" applyFont="1" applyFill="1" applyBorder="1" applyAlignment="1" applyProtection="1" quotePrefix="1">
      <alignment horizontal="right" vertical="top"/>
      <protection/>
    </xf>
    <xf numFmtId="180" fontId="5" fillId="33" borderId="48" xfId="42" applyNumberFormat="1" applyFont="1" applyFill="1" applyBorder="1" applyAlignment="1" applyProtection="1">
      <alignment horizontal="right" vertical="top"/>
      <protection locked="0"/>
    </xf>
    <xf numFmtId="180" fontId="89" fillId="10" borderId="47" xfId="42" applyNumberFormat="1" applyFont="1" applyFill="1" applyBorder="1" applyAlignment="1" applyProtection="1">
      <alignment vertical="top"/>
      <protection/>
    </xf>
    <xf numFmtId="180" fontId="89" fillId="10" borderId="17" xfId="42" applyNumberFormat="1" applyFont="1" applyFill="1" applyBorder="1" applyAlignment="1" applyProtection="1">
      <alignment vertical="top"/>
      <protection/>
    </xf>
    <xf numFmtId="0" fontId="14" fillId="10" borderId="44" xfId="0" applyNumberFormat="1" applyFont="1" applyFill="1" applyBorder="1" applyAlignment="1" applyProtection="1">
      <alignment horizontal="justify" vertical="top" wrapText="1"/>
      <protection/>
    </xf>
    <xf numFmtId="9" fontId="84" fillId="4" borderId="17" xfId="0" applyNumberFormat="1" applyFont="1" applyFill="1" applyBorder="1" applyAlignment="1" applyProtection="1">
      <alignment horizontal="center" vertical="center"/>
      <protection/>
    </xf>
    <xf numFmtId="9" fontId="84" fillId="4" borderId="16" xfId="0" applyNumberFormat="1" applyFont="1" applyFill="1" applyBorder="1" applyAlignment="1" applyProtection="1">
      <alignment horizontal="center" vertical="center"/>
      <protection/>
    </xf>
    <xf numFmtId="0" fontId="14" fillId="10" borderId="36" xfId="0" applyNumberFormat="1" applyFont="1" applyFill="1" applyBorder="1" applyAlignment="1" applyProtection="1">
      <alignment horizontal="justify" vertical="top" wrapText="1"/>
      <protection/>
    </xf>
    <xf numFmtId="171" fontId="6" fillId="4" borderId="29" xfId="0" applyNumberFormat="1" applyFont="1" applyFill="1" applyBorder="1" applyAlignment="1" applyProtection="1">
      <alignment horizontal="right" vertical="center"/>
      <protection/>
    </xf>
    <xf numFmtId="171" fontId="6" fillId="10" borderId="30" xfId="0" applyNumberFormat="1" applyFont="1" applyFill="1" applyBorder="1" applyAlignment="1" applyProtection="1">
      <alignment horizontal="right" vertical="center"/>
      <protection/>
    </xf>
    <xf numFmtId="171" fontId="6" fillId="10" borderId="30" xfId="0" applyNumberFormat="1" applyFont="1" applyFill="1" applyBorder="1" applyAlignment="1" applyProtection="1">
      <alignment horizontal="center" vertical="center"/>
      <protection/>
    </xf>
    <xf numFmtId="171" fontId="6" fillId="4" borderId="49" xfId="0" applyNumberFormat="1" applyFont="1" applyFill="1" applyBorder="1" applyAlignment="1" applyProtection="1">
      <alignment horizontal="right" vertical="center"/>
      <protection/>
    </xf>
    <xf numFmtId="171" fontId="77" fillId="4" borderId="27" xfId="0" applyNumberFormat="1" applyFont="1" applyFill="1" applyBorder="1" applyAlignment="1" applyProtection="1">
      <alignment vertical="center"/>
      <protection/>
    </xf>
    <xf numFmtId="171" fontId="6" fillId="4" borderId="50" xfId="0" applyNumberFormat="1" applyFont="1" applyFill="1" applyBorder="1" applyAlignment="1" applyProtection="1">
      <alignment horizontal="right" vertical="center"/>
      <protection locked="0"/>
    </xf>
    <xf numFmtId="0" fontId="77" fillId="33" borderId="36" xfId="0" applyFont="1" applyFill="1" applyBorder="1" applyAlignment="1" applyProtection="1">
      <alignment horizontal="center" vertical="center"/>
      <protection locked="0"/>
    </xf>
    <xf numFmtId="0" fontId="84" fillId="10" borderId="16" xfId="0" applyNumberFormat="1" applyFont="1" applyFill="1" applyBorder="1" applyAlignment="1" applyProtection="1">
      <alignment horizontal="center" vertical="top"/>
      <protection/>
    </xf>
    <xf numFmtId="180" fontId="86" fillId="10" borderId="51" xfId="42" applyNumberFormat="1" applyFont="1" applyFill="1" applyBorder="1" applyAlignment="1" applyProtection="1">
      <alignment horizontal="center" vertical="top"/>
      <protection/>
    </xf>
    <xf numFmtId="171" fontId="84" fillId="4" borderId="29" xfId="42" applyFont="1" applyFill="1" applyBorder="1" applyAlignment="1" applyProtection="1">
      <alignment horizontal="right" vertical="center"/>
      <protection/>
    </xf>
    <xf numFmtId="171" fontId="84" fillId="4" borderId="52" xfId="42" applyFont="1" applyFill="1" applyBorder="1" applyAlignment="1" applyProtection="1">
      <alignment horizontal="right" vertical="center"/>
      <protection/>
    </xf>
    <xf numFmtId="0" fontId="5" fillId="10" borderId="17" xfId="0" applyFont="1" applyFill="1" applyBorder="1" applyAlignment="1" applyProtection="1">
      <alignment horizontal="center" vertical="center"/>
      <protection/>
    </xf>
    <xf numFmtId="0" fontId="4" fillId="10" borderId="42" xfId="0" applyNumberFormat="1" applyFont="1" applyFill="1" applyBorder="1" applyAlignment="1" applyProtection="1">
      <alignment horizontal="left" vertical="top" wrapText="1"/>
      <protection/>
    </xf>
    <xf numFmtId="0" fontId="14" fillId="10" borderId="16" xfId="0" applyNumberFormat="1" applyFont="1" applyFill="1" applyBorder="1" applyAlignment="1" applyProtection="1">
      <alignment horizontal="justify" vertical="top" wrapText="1"/>
      <protection/>
    </xf>
    <xf numFmtId="180" fontId="5" fillId="10" borderId="41" xfId="42" applyNumberFormat="1" applyFont="1" applyFill="1" applyBorder="1" applyAlignment="1" applyProtection="1">
      <alignment horizontal="right" vertical="top"/>
      <protection/>
    </xf>
    <xf numFmtId="180" fontId="5" fillId="10" borderId="53" xfId="42" applyNumberFormat="1" applyFont="1" applyFill="1" applyBorder="1" applyAlignment="1" applyProtection="1">
      <alignment horizontal="right" vertical="top"/>
      <protection/>
    </xf>
    <xf numFmtId="0" fontId="84" fillId="10" borderId="16" xfId="0" applyFont="1" applyFill="1" applyBorder="1" applyAlignment="1">
      <alignment vertical="top" wrapText="1"/>
    </xf>
    <xf numFmtId="0" fontId="5" fillId="10" borderId="16" xfId="0" applyFont="1" applyFill="1" applyBorder="1" applyAlignment="1">
      <alignment horizontal="left" vertical="top" wrapText="1"/>
    </xf>
    <xf numFmtId="0" fontId="3" fillId="10" borderId="16" xfId="0" applyFont="1" applyFill="1" applyBorder="1" applyAlignment="1">
      <alignment vertical="top" wrapText="1"/>
    </xf>
    <xf numFmtId="0" fontId="3" fillId="10" borderId="36" xfId="0" applyFont="1" applyFill="1" applyBorder="1" applyAlignment="1">
      <alignment vertical="top" wrapText="1"/>
    </xf>
    <xf numFmtId="0" fontId="84" fillId="10" borderId="43" xfId="0" applyFont="1" applyFill="1" applyBorder="1" applyAlignment="1" applyProtection="1">
      <alignment horizontal="center" vertical="top" wrapText="1"/>
      <protection/>
    </xf>
    <xf numFmtId="180" fontId="91" fillId="33" borderId="16" xfId="42" applyNumberFormat="1" applyFont="1" applyFill="1" applyBorder="1" applyAlignment="1" applyProtection="1">
      <alignment vertical="top"/>
      <protection locked="0"/>
    </xf>
    <xf numFmtId="180" fontId="5" fillId="35" borderId="44" xfId="42" applyNumberFormat="1" applyFont="1" applyFill="1" applyBorder="1" applyAlignment="1" applyProtection="1">
      <alignment horizontal="right" vertical="top"/>
      <protection/>
    </xf>
    <xf numFmtId="180" fontId="89" fillId="36" borderId="16" xfId="42" applyNumberFormat="1" applyFont="1" applyFill="1" applyBorder="1" applyAlignment="1" applyProtection="1">
      <alignment vertical="top"/>
      <protection/>
    </xf>
    <xf numFmtId="180" fontId="89" fillId="10" borderId="21" xfId="42" applyNumberFormat="1" applyFont="1" applyFill="1" applyBorder="1" applyAlignment="1" applyProtection="1">
      <alignment vertical="top"/>
      <protection/>
    </xf>
    <xf numFmtId="180" fontId="86" fillId="10" borderId="21" xfId="42" applyNumberFormat="1" applyFont="1" applyFill="1" applyBorder="1" applyAlignment="1" applyProtection="1">
      <alignment horizontal="center" vertical="top"/>
      <protection/>
    </xf>
    <xf numFmtId="0" fontId="84" fillId="10" borderId="36" xfId="0" applyNumberFormat="1" applyFont="1" applyFill="1" applyBorder="1" applyAlignment="1" applyProtection="1">
      <alignment horizontal="center" vertical="center"/>
      <protection/>
    </xf>
    <xf numFmtId="0" fontId="3" fillId="10" borderId="36" xfId="0" applyNumberFormat="1" applyFont="1" applyFill="1" applyBorder="1" applyAlignment="1" applyProtection="1">
      <alignment horizontal="justify" vertical="center" wrapText="1"/>
      <protection/>
    </xf>
    <xf numFmtId="9" fontId="84" fillId="10" borderId="44" xfId="0" applyNumberFormat="1" applyFont="1" applyFill="1" applyBorder="1" applyAlignment="1" applyProtection="1">
      <alignment horizontal="center" vertical="top"/>
      <protection/>
    </xf>
    <xf numFmtId="0" fontId="92" fillId="0" borderId="0" xfId="0" applyFont="1" applyAlignment="1">
      <alignment/>
    </xf>
    <xf numFmtId="180" fontId="78" fillId="10" borderId="16" xfId="42" applyNumberFormat="1" applyFont="1" applyFill="1" applyBorder="1" applyAlignment="1" applyProtection="1">
      <alignment horizontal="center" vertical="top"/>
      <protection/>
    </xf>
    <xf numFmtId="0" fontId="3" fillId="10" borderId="42" xfId="0" applyNumberFormat="1" applyFont="1" applyFill="1" applyBorder="1" applyAlignment="1" applyProtection="1">
      <alignment horizontal="justify" vertical="center" wrapText="1"/>
      <protection/>
    </xf>
    <xf numFmtId="0" fontId="19" fillId="16" borderId="54" xfId="0" applyFont="1" applyFill="1" applyBorder="1" applyAlignment="1" applyProtection="1">
      <alignment horizontal="center" vertical="center"/>
      <protection/>
    </xf>
    <xf numFmtId="0" fontId="19" fillId="16" borderId="55" xfId="0" applyFont="1" applyFill="1" applyBorder="1" applyAlignment="1" applyProtection="1">
      <alignment horizontal="center" vertical="center"/>
      <protection/>
    </xf>
    <xf numFmtId="0" fontId="19" fillId="16" borderId="56" xfId="0" applyFont="1" applyFill="1" applyBorder="1" applyAlignment="1" applyProtection="1">
      <alignment horizontal="center" vertical="center"/>
      <protection/>
    </xf>
    <xf numFmtId="0" fontId="6" fillId="10" borderId="57" xfId="0" applyFont="1" applyFill="1" applyBorder="1" applyAlignment="1" applyProtection="1">
      <alignment horizontal="center" vertical="top" wrapText="1"/>
      <protection/>
    </xf>
    <xf numFmtId="0" fontId="6" fillId="10" borderId="58" xfId="0" applyFont="1" applyFill="1" applyBorder="1" applyAlignment="1" applyProtection="1">
      <alignment horizontal="center" vertical="top" wrapText="1"/>
      <protection/>
    </xf>
    <xf numFmtId="0" fontId="6" fillId="10" borderId="39" xfId="0" applyFont="1" applyFill="1" applyBorder="1" applyAlignment="1" applyProtection="1">
      <alignment horizontal="center" vertical="top" wrapText="1"/>
      <protection/>
    </xf>
    <xf numFmtId="0" fontId="6" fillId="10" borderId="12" xfId="0" applyFont="1" applyFill="1" applyBorder="1" applyAlignment="1" applyProtection="1">
      <alignment horizontal="center" vertical="top" wrapText="1"/>
      <protection/>
    </xf>
    <xf numFmtId="0" fontId="6" fillId="10" borderId="20" xfId="0" applyFont="1" applyFill="1" applyBorder="1" applyAlignment="1" applyProtection="1">
      <alignment horizontal="center" vertical="top"/>
      <protection/>
    </xf>
    <xf numFmtId="0" fontId="6" fillId="10" borderId="23" xfId="0" applyFont="1" applyFill="1" applyBorder="1" applyAlignment="1" applyProtection="1">
      <alignment horizontal="center" vertical="top"/>
      <protection/>
    </xf>
    <xf numFmtId="180" fontId="6" fillId="10" borderId="59" xfId="42" applyNumberFormat="1" applyFont="1" applyFill="1" applyBorder="1" applyAlignment="1" applyProtection="1">
      <alignment horizontal="center" vertical="center" wrapText="1"/>
      <protection/>
    </xf>
    <xf numFmtId="180" fontId="6" fillId="10" borderId="60" xfId="42" applyNumberFormat="1" applyFont="1" applyFill="1" applyBorder="1" applyAlignment="1" applyProtection="1">
      <alignment horizontal="center" vertical="center" wrapText="1"/>
      <protection/>
    </xf>
    <xf numFmtId="180" fontId="6" fillId="10" borderId="32" xfId="42" applyNumberFormat="1" applyFont="1" applyFill="1" applyBorder="1" applyAlignment="1" applyProtection="1">
      <alignment horizontal="center" vertical="center" wrapText="1"/>
      <protection/>
    </xf>
    <xf numFmtId="0" fontId="6" fillId="10" borderId="61" xfId="0" applyFont="1" applyFill="1" applyBorder="1" applyAlignment="1" applyProtection="1">
      <alignment horizontal="center" vertical="top"/>
      <protection/>
    </xf>
    <xf numFmtId="0" fontId="6" fillId="10" borderId="46" xfId="0" applyFont="1" applyFill="1" applyBorder="1" applyAlignment="1" applyProtection="1">
      <alignment horizontal="center" vertical="top"/>
      <protection/>
    </xf>
    <xf numFmtId="171" fontId="6" fillId="10" borderId="61" xfId="42" applyFont="1" applyFill="1" applyBorder="1" applyAlignment="1" applyProtection="1">
      <alignment horizontal="center" vertical="top" wrapText="1"/>
      <protection/>
    </xf>
    <xf numFmtId="171" fontId="6" fillId="10" borderId="46" xfId="42" applyFont="1" applyFill="1" applyBorder="1" applyAlignment="1" applyProtection="1">
      <alignment horizontal="center" vertical="top" wrapText="1"/>
      <protection/>
    </xf>
    <xf numFmtId="180" fontId="6" fillId="33" borderId="47" xfId="42" applyNumberFormat="1" applyFont="1" applyFill="1" applyBorder="1" applyAlignment="1" applyProtection="1">
      <alignment horizontal="left" vertical="center"/>
      <protection locked="0"/>
    </xf>
    <xf numFmtId="180" fontId="6" fillId="33" borderId="41" xfId="42" applyNumberFormat="1" applyFont="1" applyFill="1" applyBorder="1" applyAlignment="1" applyProtection="1">
      <alignment horizontal="left" vertical="center"/>
      <protection locked="0"/>
    </xf>
    <xf numFmtId="180" fontId="6" fillId="33" borderId="36" xfId="42" applyNumberFormat="1" applyFont="1" applyFill="1" applyBorder="1" applyAlignment="1" applyProtection="1">
      <alignment horizontal="left" vertical="center"/>
      <protection locked="0"/>
    </xf>
    <xf numFmtId="0" fontId="77" fillId="33" borderId="47" xfId="0" applyFont="1" applyFill="1" applyBorder="1" applyAlignment="1" applyProtection="1">
      <alignment horizontal="left" vertical="center"/>
      <protection locked="0"/>
    </xf>
    <xf numFmtId="0" fontId="77" fillId="33" borderId="41" xfId="0" applyFont="1" applyFill="1" applyBorder="1" applyAlignment="1" applyProtection="1">
      <alignment horizontal="left" vertical="center"/>
      <protection locked="0"/>
    </xf>
    <xf numFmtId="0" fontId="77" fillId="33" borderId="36" xfId="0" applyFont="1" applyFill="1" applyBorder="1" applyAlignment="1" applyProtection="1">
      <alignment horizontal="left" vertical="center"/>
      <protection locked="0"/>
    </xf>
    <xf numFmtId="0" fontId="77" fillId="10" borderId="62" xfId="0" applyFont="1" applyFill="1" applyBorder="1" applyAlignment="1" applyProtection="1">
      <alignment horizontal="left" vertical="center" wrapText="1"/>
      <protection/>
    </xf>
    <xf numFmtId="0" fontId="77" fillId="10" borderId="63" xfId="0" applyFont="1" applyFill="1" applyBorder="1" applyAlignment="1" applyProtection="1">
      <alignment horizontal="left" vertical="center" wrapText="1"/>
      <protection/>
    </xf>
    <xf numFmtId="0" fontId="77" fillId="10" borderId="12" xfId="0" applyFont="1" applyFill="1" applyBorder="1" applyAlignment="1" applyProtection="1">
      <alignment horizontal="left" vertical="center" wrapText="1"/>
      <protection/>
    </xf>
    <xf numFmtId="0" fontId="77" fillId="10" borderId="13" xfId="0" applyFont="1" applyFill="1" applyBorder="1" applyAlignment="1" applyProtection="1">
      <alignment horizontal="left" vertical="center" wrapText="1"/>
      <protection/>
    </xf>
    <xf numFmtId="0" fontId="77" fillId="10" borderId="10" xfId="0" applyNumberFormat="1" applyFont="1" applyFill="1" applyBorder="1" applyAlignment="1" applyProtection="1">
      <alignment vertical="center" wrapText="1"/>
      <protection/>
    </xf>
    <xf numFmtId="0" fontId="77" fillId="10" borderId="64" xfId="0" applyNumberFormat="1" applyFont="1" applyFill="1" applyBorder="1" applyAlignment="1" applyProtection="1">
      <alignment vertical="center" wrapText="1"/>
      <protection/>
    </xf>
    <xf numFmtId="0" fontId="93" fillId="10" borderId="10" xfId="0" applyNumberFormat="1" applyFont="1" applyFill="1" applyBorder="1" applyAlignment="1" applyProtection="1">
      <alignment vertical="center" wrapText="1"/>
      <protection/>
    </xf>
    <xf numFmtId="0" fontId="93" fillId="10" borderId="64" xfId="0" applyNumberFormat="1" applyFont="1" applyFill="1" applyBorder="1" applyAlignment="1" applyProtection="1">
      <alignment vertical="center" wrapText="1"/>
      <protection/>
    </xf>
    <xf numFmtId="0" fontId="6" fillId="10" borderId="60" xfId="0" applyFont="1" applyFill="1" applyBorder="1" applyAlignment="1" applyProtection="1" quotePrefix="1">
      <alignment horizontal="center" vertical="top" wrapText="1"/>
      <protection/>
    </xf>
    <xf numFmtId="0" fontId="6" fillId="10" borderId="32" xfId="0" applyFont="1" applyFill="1" applyBorder="1" applyAlignment="1" applyProtection="1" quotePrefix="1">
      <alignment horizontal="center" vertical="top" wrapText="1"/>
      <protection/>
    </xf>
    <xf numFmtId="0" fontId="6" fillId="10" borderId="40" xfId="0" applyFont="1" applyFill="1" applyBorder="1" applyAlignment="1" applyProtection="1">
      <alignment horizontal="center" vertical="top" wrapText="1"/>
      <protection/>
    </xf>
    <xf numFmtId="0" fontId="6" fillId="10" borderId="13" xfId="0" applyFont="1" applyFill="1" applyBorder="1" applyAlignment="1" applyProtection="1">
      <alignment horizontal="center" vertical="top" wrapText="1"/>
      <protection/>
    </xf>
    <xf numFmtId="0" fontId="94" fillId="4" borderId="65" xfId="0" applyNumberFormat="1" applyFont="1" applyFill="1" applyBorder="1" applyAlignment="1" applyProtection="1">
      <alignment horizontal="right" vertical="center"/>
      <protection/>
    </xf>
    <xf numFmtId="0" fontId="94" fillId="4" borderId="66" xfId="0" applyNumberFormat="1" applyFont="1" applyFill="1" applyBorder="1" applyAlignment="1" applyProtection="1">
      <alignment horizontal="right" vertical="center"/>
      <protection/>
    </xf>
    <xf numFmtId="0" fontId="94" fillId="4" borderId="67" xfId="0" applyNumberFormat="1" applyFont="1" applyFill="1" applyBorder="1" applyAlignment="1" applyProtection="1">
      <alignment horizontal="right" vertical="center"/>
      <protection/>
    </xf>
    <xf numFmtId="0" fontId="2" fillId="10" borderId="54" xfId="0" applyNumberFormat="1" applyFont="1" applyFill="1" applyBorder="1" applyAlignment="1" applyProtection="1">
      <alignment horizontal="center" vertical="center" wrapText="1"/>
      <protection/>
    </xf>
    <xf numFmtId="0" fontId="2" fillId="10" borderId="55" xfId="0" applyNumberFormat="1" applyFont="1" applyFill="1" applyBorder="1" applyAlignment="1" applyProtection="1">
      <alignment horizontal="center" vertical="center" wrapText="1"/>
      <protection/>
    </xf>
    <xf numFmtId="0" fontId="2" fillId="10" borderId="56" xfId="0" applyNumberFormat="1" applyFont="1" applyFill="1" applyBorder="1" applyAlignment="1" applyProtection="1">
      <alignment horizontal="center" vertical="center" wrapText="1"/>
      <protection/>
    </xf>
    <xf numFmtId="0" fontId="6" fillId="33" borderId="47" xfId="0" applyNumberFormat="1" applyFont="1" applyFill="1" applyBorder="1" applyAlignment="1" applyProtection="1">
      <alignment horizontal="left" vertical="center"/>
      <protection locked="0"/>
    </xf>
    <xf numFmtId="0" fontId="6" fillId="33" borderId="41" xfId="0" applyNumberFormat="1" applyFont="1" applyFill="1" applyBorder="1" applyAlignment="1" applyProtection="1">
      <alignment horizontal="left" vertical="center"/>
      <protection locked="0"/>
    </xf>
    <xf numFmtId="0" fontId="6" fillId="33" borderId="68" xfId="0" applyNumberFormat="1" applyFont="1" applyFill="1" applyBorder="1" applyAlignment="1" applyProtection="1">
      <alignment horizontal="left" vertical="center"/>
      <protection locked="0"/>
    </xf>
    <xf numFmtId="0" fontId="6" fillId="10" borderId="69" xfId="42" applyNumberFormat="1" applyFont="1" applyFill="1" applyBorder="1" applyAlignment="1" applyProtection="1">
      <alignment vertical="center"/>
      <protection/>
    </xf>
    <xf numFmtId="0" fontId="6" fillId="10" borderId="44" xfId="42" applyNumberFormat="1" applyFont="1" applyFill="1" applyBorder="1" applyAlignment="1" applyProtection="1">
      <alignment vertical="center"/>
      <protection/>
    </xf>
    <xf numFmtId="0" fontId="14" fillId="10" borderId="70" xfId="0" applyFont="1" applyFill="1" applyBorder="1" applyAlignment="1" applyProtection="1">
      <alignment horizontal="left" vertical="top" wrapText="1"/>
      <protection/>
    </xf>
    <xf numFmtId="0" fontId="76" fillId="10" borderId="60" xfId="0" applyFont="1" applyFill="1" applyBorder="1" applyAlignment="1" applyProtection="1">
      <alignment horizontal="left" vertical="top" wrapText="1"/>
      <protection/>
    </xf>
    <xf numFmtId="0" fontId="76" fillId="10" borderId="39" xfId="0" applyFont="1" applyFill="1" applyBorder="1" applyAlignment="1" applyProtection="1">
      <alignment horizontal="left" vertical="top" wrapText="1"/>
      <protection/>
    </xf>
    <xf numFmtId="0" fontId="76" fillId="10" borderId="40" xfId="0" applyFont="1" applyFill="1" applyBorder="1" applyAlignment="1" applyProtection="1">
      <alignment horizontal="left" vertical="top" wrapText="1"/>
      <protection/>
    </xf>
    <xf numFmtId="0" fontId="6" fillId="33" borderId="47"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68" xfId="0" applyFont="1" applyFill="1" applyBorder="1" applyAlignment="1" applyProtection="1">
      <alignment horizontal="left" vertical="center"/>
      <protection locked="0"/>
    </xf>
    <xf numFmtId="0" fontId="6" fillId="10" borderId="70" xfId="0" applyFont="1" applyFill="1" applyBorder="1" applyAlignment="1" applyProtection="1">
      <alignment vertical="center" wrapText="1"/>
      <protection/>
    </xf>
    <xf numFmtId="0" fontId="6" fillId="10" borderId="32" xfId="0" applyFont="1" applyFill="1" applyBorder="1" applyAlignment="1" applyProtection="1">
      <alignment vertical="center"/>
      <protection/>
    </xf>
    <xf numFmtId="0" fontId="6" fillId="10" borderId="15" xfId="0" applyFont="1" applyFill="1" applyBorder="1" applyAlignment="1" applyProtection="1">
      <alignment vertical="center"/>
      <protection/>
    </xf>
    <xf numFmtId="0" fontId="6" fillId="10" borderId="36" xfId="0" applyFont="1" applyFill="1" applyBorder="1" applyAlignment="1" applyProtection="1">
      <alignment vertical="center"/>
      <protection/>
    </xf>
    <xf numFmtId="0" fontId="6" fillId="10" borderId="15" xfId="0" applyFont="1" applyFill="1" applyBorder="1" applyAlignment="1" applyProtection="1">
      <alignment vertical="center" wrapText="1"/>
      <protection/>
    </xf>
    <xf numFmtId="0" fontId="6" fillId="33" borderId="53" xfId="42" applyNumberFormat="1" applyFont="1" applyFill="1" applyBorder="1" applyAlignment="1" applyProtection="1">
      <alignment vertical="center"/>
      <protection locked="0"/>
    </xf>
    <xf numFmtId="0" fontId="6" fillId="33" borderId="48" xfId="42" applyNumberFormat="1" applyFont="1" applyFill="1" applyBorder="1" applyAlignment="1" applyProtection="1">
      <alignment vertical="center"/>
      <protection locked="0"/>
    </xf>
    <xf numFmtId="0" fontId="6" fillId="33" borderId="51" xfId="42" applyNumberFormat="1" applyFont="1" applyFill="1" applyBorder="1" applyAlignment="1" applyProtection="1">
      <alignment vertical="center"/>
      <protection locked="0"/>
    </xf>
    <xf numFmtId="0" fontId="77" fillId="33" borderId="47" xfId="0" applyNumberFormat="1" applyFont="1" applyFill="1" applyBorder="1" applyAlignment="1" applyProtection="1">
      <alignment vertical="center"/>
      <protection locked="0"/>
    </xf>
    <xf numFmtId="0" fontId="77" fillId="33" borderId="41" xfId="0" applyNumberFormat="1" applyFont="1" applyFill="1" applyBorder="1" applyAlignment="1" applyProtection="1">
      <alignment vertical="center"/>
      <protection locked="0"/>
    </xf>
    <xf numFmtId="0" fontId="77" fillId="33" borderId="68" xfId="0" applyNumberFormat="1" applyFont="1" applyFill="1" applyBorder="1" applyAlignment="1" applyProtection="1">
      <alignment vertical="center"/>
      <protection locked="0"/>
    </xf>
    <xf numFmtId="0" fontId="5" fillId="33" borderId="47" xfId="42" applyNumberFormat="1" applyFont="1" applyFill="1" applyBorder="1" applyAlignment="1" applyProtection="1">
      <alignment horizontal="left" vertical="center"/>
      <protection locked="0"/>
    </xf>
    <xf numFmtId="0" fontId="5" fillId="33" borderId="41" xfId="42" applyNumberFormat="1" applyFont="1" applyFill="1" applyBorder="1" applyAlignment="1" applyProtection="1">
      <alignment horizontal="left" vertical="center"/>
      <protection locked="0"/>
    </xf>
    <xf numFmtId="0" fontId="5" fillId="33" borderId="68" xfId="42" applyNumberFormat="1" applyFont="1" applyFill="1" applyBorder="1" applyAlignment="1" applyProtection="1">
      <alignment horizontal="left" vertical="center"/>
      <protection locked="0"/>
    </xf>
    <xf numFmtId="0" fontId="77" fillId="10" borderId="69" xfId="0" applyNumberFormat="1" applyFont="1" applyFill="1" applyBorder="1" applyAlignment="1" applyProtection="1">
      <alignment vertical="center"/>
      <protection/>
    </xf>
    <xf numFmtId="0" fontId="77" fillId="10" borderId="44" xfId="0" applyNumberFormat="1" applyFont="1" applyFill="1" applyBorder="1" applyAlignment="1" applyProtection="1">
      <alignment vertical="center"/>
      <protection/>
    </xf>
    <xf numFmtId="0" fontId="5" fillId="33" borderId="59" xfId="42" applyNumberFormat="1" applyFont="1" applyFill="1" applyBorder="1" applyAlignment="1" applyProtection="1">
      <alignment horizontal="left" vertical="center"/>
      <protection locked="0"/>
    </xf>
    <xf numFmtId="0" fontId="5" fillId="33" borderId="60" xfId="42" applyNumberFormat="1" applyFont="1" applyFill="1" applyBorder="1" applyAlignment="1" applyProtection="1">
      <alignment horizontal="left" vertical="center"/>
      <protection locked="0"/>
    </xf>
    <xf numFmtId="0" fontId="5" fillId="33" borderId="34" xfId="42" applyNumberFormat="1" applyFont="1" applyFill="1" applyBorder="1" applyAlignment="1" applyProtection="1">
      <alignment horizontal="left" vertical="center"/>
      <protection locked="0"/>
    </xf>
    <xf numFmtId="0" fontId="6" fillId="33" borderId="59" xfId="0" applyNumberFormat="1" applyFont="1" applyFill="1" applyBorder="1" applyAlignment="1" applyProtection="1">
      <alignment horizontal="left" vertical="center"/>
      <protection locked="0"/>
    </xf>
    <xf numFmtId="0" fontId="6" fillId="33" borderId="60" xfId="0" applyNumberFormat="1" applyFont="1" applyFill="1" applyBorder="1" applyAlignment="1" applyProtection="1">
      <alignment horizontal="left" vertical="center"/>
      <protection locked="0"/>
    </xf>
    <xf numFmtId="0" fontId="6" fillId="33" borderId="34" xfId="0" applyNumberFormat="1" applyFont="1" applyFill="1" applyBorder="1" applyAlignment="1" applyProtection="1">
      <alignment horizontal="left" vertical="center"/>
      <protection locked="0"/>
    </xf>
    <xf numFmtId="0" fontId="6" fillId="10" borderId="69" xfId="0" applyNumberFormat="1" applyFont="1" applyFill="1" applyBorder="1" applyAlignment="1" applyProtection="1">
      <alignment vertical="center"/>
      <protection/>
    </xf>
    <xf numFmtId="0" fontId="6" fillId="10" borderId="44" xfId="0" applyNumberFormat="1" applyFont="1" applyFill="1" applyBorder="1" applyAlignment="1" applyProtection="1">
      <alignment vertical="center"/>
      <protection/>
    </xf>
    <xf numFmtId="0" fontId="77" fillId="33" borderId="71" xfId="0" applyNumberFormat="1" applyFont="1" applyFill="1" applyBorder="1" applyAlignment="1" applyProtection="1">
      <alignment vertical="center" wrapText="1"/>
      <protection locked="0"/>
    </xf>
    <xf numFmtId="0" fontId="77" fillId="33" borderId="72" xfId="0" applyNumberFormat="1" applyFont="1" applyFill="1" applyBorder="1" applyAlignment="1" applyProtection="1">
      <alignment vertical="center" wrapText="1"/>
      <protection locked="0"/>
    </xf>
    <xf numFmtId="0" fontId="77" fillId="33" borderId="73" xfId="0" applyNumberFormat="1" applyFont="1" applyFill="1" applyBorder="1" applyAlignment="1" applyProtection="1">
      <alignment vertical="center" wrapText="1"/>
      <protection locked="0"/>
    </xf>
    <xf numFmtId="0" fontId="77" fillId="33" borderId="0" xfId="0" applyFont="1" applyFill="1" applyBorder="1" applyAlignment="1" applyProtection="1">
      <alignment horizontal="center" vertical="center"/>
      <protection locked="0"/>
    </xf>
    <xf numFmtId="0" fontId="77" fillId="33" borderId="0" xfId="0" applyFont="1" applyFill="1" applyBorder="1" applyAlignment="1" applyProtection="1">
      <alignment horizontal="center" vertical="center"/>
      <protection hidden="1"/>
    </xf>
    <xf numFmtId="0" fontId="77" fillId="33" borderId="53" xfId="0" applyNumberFormat="1" applyFont="1" applyFill="1" applyBorder="1" applyAlignment="1" applyProtection="1">
      <alignment vertical="center"/>
      <protection locked="0"/>
    </xf>
    <xf numFmtId="0" fontId="77" fillId="33" borderId="48" xfId="0" applyNumberFormat="1" applyFont="1" applyFill="1" applyBorder="1" applyAlignment="1" applyProtection="1">
      <alignment vertical="center"/>
      <protection locked="0"/>
    </xf>
    <xf numFmtId="0" fontId="77" fillId="33" borderId="51" xfId="0" applyNumberFormat="1" applyFont="1" applyFill="1" applyBorder="1" applyAlignment="1" applyProtection="1">
      <alignment vertical="center"/>
      <protection locked="0"/>
    </xf>
    <xf numFmtId="0" fontId="77" fillId="33" borderId="74" xfId="0" applyNumberFormat="1" applyFont="1" applyFill="1" applyBorder="1" applyAlignment="1" applyProtection="1">
      <alignment vertical="center"/>
      <protection locked="0"/>
    </xf>
    <xf numFmtId="0" fontId="77" fillId="33" borderId="0" xfId="0" applyNumberFormat="1" applyFont="1" applyFill="1" applyBorder="1" applyAlignment="1" applyProtection="1">
      <alignment vertical="center"/>
      <protection locked="0"/>
    </xf>
    <xf numFmtId="0" fontId="77" fillId="33" borderId="75" xfId="0" applyNumberFormat="1" applyFont="1" applyFill="1" applyBorder="1" applyAlignment="1" applyProtection="1">
      <alignment vertical="center"/>
      <protection locked="0"/>
    </xf>
    <xf numFmtId="0" fontId="15" fillId="10" borderId="15" xfId="0" applyFont="1" applyFill="1" applyBorder="1" applyAlignment="1" applyProtection="1">
      <alignment horizontal="left" vertical="center" wrapText="1"/>
      <protection/>
    </xf>
    <xf numFmtId="0" fontId="76" fillId="10" borderId="41" xfId="0" applyFont="1" applyFill="1" applyBorder="1" applyAlignment="1" applyProtection="1">
      <alignment horizontal="left" vertical="center" wrapText="1"/>
      <protection/>
    </xf>
    <xf numFmtId="0" fontId="95" fillId="10" borderId="54" xfId="0" applyFont="1" applyFill="1" applyBorder="1" applyAlignment="1" applyProtection="1">
      <alignment horizontal="center" vertical="center" wrapText="1"/>
      <protection/>
    </xf>
    <xf numFmtId="0" fontId="93" fillId="10" borderId="55" xfId="0" applyFont="1" applyFill="1" applyBorder="1" applyAlignment="1" applyProtection="1">
      <alignment horizontal="center" vertical="center" wrapText="1"/>
      <protection/>
    </xf>
    <xf numFmtId="0" fontId="93" fillId="10" borderId="56" xfId="0" applyFont="1" applyFill="1" applyBorder="1" applyAlignment="1" applyProtection="1">
      <alignment horizontal="center" vertical="center" wrapText="1"/>
      <protection/>
    </xf>
    <xf numFmtId="0" fontId="6" fillId="10" borderId="60" xfId="0" applyFont="1" applyFill="1" applyBorder="1" applyAlignment="1" applyProtection="1">
      <alignment horizontal="center" vertical="top" wrapText="1"/>
      <protection/>
    </xf>
    <xf numFmtId="0" fontId="6" fillId="10" borderId="32" xfId="0" applyFont="1" applyFill="1" applyBorder="1" applyAlignment="1" applyProtection="1">
      <alignment horizontal="center" vertical="top" wrapText="1"/>
      <protection/>
    </xf>
    <xf numFmtId="171" fontId="6" fillId="10" borderId="20" xfId="42" applyFont="1" applyFill="1" applyBorder="1" applyAlignment="1" applyProtection="1">
      <alignment horizontal="center" vertical="top" wrapText="1"/>
      <protection/>
    </xf>
    <xf numFmtId="171" fontId="6" fillId="10" borderId="23" xfId="42" applyFont="1" applyFill="1" applyBorder="1" applyAlignment="1" applyProtection="1">
      <alignment horizontal="center" vertical="top"/>
      <protection/>
    </xf>
    <xf numFmtId="0" fontId="10" fillId="16" borderId="54" xfId="0" applyFont="1" applyFill="1" applyBorder="1" applyAlignment="1" applyProtection="1">
      <alignment horizontal="center" vertical="center"/>
      <protection/>
    </xf>
    <xf numFmtId="0" fontId="10" fillId="16" borderId="55" xfId="0" applyFont="1" applyFill="1" applyBorder="1" applyAlignment="1" applyProtection="1">
      <alignment horizontal="center" vertical="center"/>
      <protection/>
    </xf>
    <xf numFmtId="0" fontId="10" fillId="16" borderId="56" xfId="0" applyFont="1" applyFill="1" applyBorder="1" applyAlignment="1" applyProtection="1">
      <alignment horizontal="center" vertical="center"/>
      <protection/>
    </xf>
    <xf numFmtId="0" fontId="15" fillId="10" borderId="76" xfId="0" applyFont="1" applyFill="1" applyBorder="1" applyAlignment="1" applyProtection="1">
      <alignment horizontal="left" vertical="center" wrapText="1"/>
      <protection/>
    </xf>
    <xf numFmtId="0" fontId="76" fillId="10" borderId="72" xfId="0" applyFont="1" applyFill="1" applyBorder="1" applyAlignment="1" applyProtection="1">
      <alignment horizontal="left" vertical="center" wrapText="1"/>
      <protection/>
    </xf>
    <xf numFmtId="0" fontId="76" fillId="10" borderId="73" xfId="0" applyFont="1" applyFill="1" applyBorder="1" applyAlignment="1" applyProtection="1">
      <alignment horizontal="left" vertical="center" wrapText="1"/>
      <protection/>
    </xf>
    <xf numFmtId="0" fontId="77" fillId="33" borderId="70" xfId="0" applyFont="1" applyFill="1" applyBorder="1" applyAlignment="1" applyProtection="1">
      <alignment horizontal="left" vertical="top"/>
      <protection locked="0"/>
    </xf>
    <xf numFmtId="0" fontId="77" fillId="33" borderId="60" xfId="0" applyFont="1" applyFill="1" applyBorder="1" applyAlignment="1" applyProtection="1">
      <alignment horizontal="left" vertical="top"/>
      <protection locked="0"/>
    </xf>
    <xf numFmtId="0" fontId="77" fillId="33" borderId="34" xfId="0" applyFont="1" applyFill="1" applyBorder="1" applyAlignment="1" applyProtection="1">
      <alignment horizontal="left" vertical="top"/>
      <protection locked="0"/>
    </xf>
    <xf numFmtId="0" fontId="2" fillId="10" borderId="38" xfId="0" applyFont="1" applyFill="1" applyBorder="1" applyAlignment="1" applyProtection="1">
      <alignment horizontal="center" vertical="center" wrapText="1"/>
      <protection/>
    </xf>
    <xf numFmtId="0" fontId="2" fillId="10" borderId="61" xfId="0" applyFont="1" applyFill="1" applyBorder="1" applyAlignment="1" applyProtection="1">
      <alignment horizontal="center" vertical="center" wrapText="1"/>
      <protection/>
    </xf>
    <xf numFmtId="0" fontId="2" fillId="10" borderId="69" xfId="0" applyFont="1" applyFill="1" applyBorder="1" applyAlignment="1" applyProtection="1">
      <alignment horizontal="center" vertical="center" wrapText="1"/>
      <protection/>
    </xf>
    <xf numFmtId="0" fontId="2" fillId="10" borderId="44" xfId="0" applyFont="1" applyFill="1" applyBorder="1" applyAlignment="1" applyProtection="1">
      <alignment horizontal="center" vertical="center" wrapText="1"/>
      <protection/>
    </xf>
    <xf numFmtId="0" fontId="77" fillId="33" borderId="47" xfId="0" applyFont="1" applyFill="1" applyBorder="1" applyAlignment="1" applyProtection="1">
      <alignment horizontal="center" vertical="center"/>
      <protection locked="0"/>
    </xf>
    <xf numFmtId="0" fontId="77" fillId="33" borderId="41" xfId="0" applyFont="1" applyFill="1" applyBorder="1" applyAlignment="1" applyProtection="1">
      <alignment horizontal="center" vertical="center"/>
      <protection locked="0"/>
    </xf>
    <xf numFmtId="0" fontId="77" fillId="33" borderId="36" xfId="0" applyFont="1" applyFill="1" applyBorder="1" applyAlignment="1" applyProtection="1">
      <alignment horizontal="center" vertical="center"/>
      <protection locked="0"/>
    </xf>
    <xf numFmtId="0" fontId="22" fillId="10" borderId="47" xfId="0" applyNumberFormat="1" applyFont="1" applyFill="1" applyBorder="1" applyAlignment="1" applyProtection="1">
      <alignment horizontal="center" vertical="top" wrapText="1"/>
      <protection/>
    </xf>
    <xf numFmtId="0" fontId="22" fillId="10" borderId="41" xfId="0" applyNumberFormat="1" applyFont="1" applyFill="1" applyBorder="1" applyAlignment="1" applyProtection="1">
      <alignment horizontal="center" vertical="top" wrapText="1"/>
      <protection/>
    </xf>
    <xf numFmtId="0" fontId="22" fillId="10" borderId="36" xfId="0" applyNumberFormat="1" applyFont="1" applyFill="1" applyBorder="1" applyAlignment="1" applyProtection="1">
      <alignment horizontal="center" vertical="top" wrapText="1"/>
      <protection/>
    </xf>
    <xf numFmtId="0" fontId="79" fillId="10" borderId="55" xfId="0" applyNumberFormat="1" applyFont="1" applyFill="1" applyBorder="1" applyAlignment="1" applyProtection="1">
      <alignment horizontal="right" vertical="center" wrapText="1"/>
      <protection/>
    </xf>
    <xf numFmtId="0" fontId="79" fillId="10" borderId="77" xfId="0" applyNumberFormat="1" applyFont="1" applyFill="1" applyBorder="1" applyAlignment="1" applyProtection="1">
      <alignment horizontal="right" vertical="center" wrapText="1"/>
      <protection/>
    </xf>
    <xf numFmtId="0" fontId="6" fillId="10" borderId="38" xfId="0" applyFont="1" applyFill="1" applyBorder="1" applyAlignment="1" applyProtection="1">
      <alignment horizontal="left" vertical="top" wrapText="1"/>
      <protection/>
    </xf>
    <xf numFmtId="0" fontId="6" fillId="10" borderId="39" xfId="0" applyFont="1" applyFill="1" applyBorder="1" applyAlignment="1" applyProtection="1">
      <alignment horizontal="left" vertical="top" wrapText="1"/>
      <protection/>
    </xf>
    <xf numFmtId="0" fontId="6" fillId="10" borderId="40" xfId="0" applyFont="1" applyFill="1" applyBorder="1" applyAlignment="1" applyProtection="1">
      <alignment horizontal="left" vertical="top" wrapText="1"/>
      <protection/>
    </xf>
    <xf numFmtId="0" fontId="6" fillId="10" borderId="10" xfId="0" applyFont="1" applyFill="1" applyBorder="1" applyAlignment="1" applyProtection="1">
      <alignment horizontal="left" vertical="top" wrapText="1"/>
      <protection/>
    </xf>
    <xf numFmtId="0" fontId="6" fillId="10" borderId="0" xfId="0" applyFont="1" applyFill="1" applyBorder="1" applyAlignment="1" applyProtection="1">
      <alignment horizontal="left" vertical="top" wrapText="1"/>
      <protection/>
    </xf>
    <xf numFmtId="0" fontId="6" fillId="10" borderId="75" xfId="0" applyFont="1" applyFill="1" applyBorder="1" applyAlignment="1" applyProtection="1">
      <alignment horizontal="left" vertical="top" wrapText="1"/>
      <protection/>
    </xf>
    <xf numFmtId="0" fontId="6" fillId="10" borderId="11" xfId="0" applyFont="1" applyFill="1" applyBorder="1" applyAlignment="1" applyProtection="1">
      <alignment horizontal="left" vertical="top" wrapText="1"/>
      <protection/>
    </xf>
    <xf numFmtId="0" fontId="6" fillId="10" borderId="12" xfId="0" applyFont="1" applyFill="1" applyBorder="1" applyAlignment="1" applyProtection="1">
      <alignment horizontal="left" vertical="top" wrapText="1"/>
      <protection/>
    </xf>
    <xf numFmtId="0" fontId="6" fillId="10" borderId="13" xfId="0" applyFont="1" applyFill="1" applyBorder="1" applyAlignment="1" applyProtection="1">
      <alignment horizontal="left" vertical="top" wrapText="1"/>
      <protection/>
    </xf>
    <xf numFmtId="0" fontId="77" fillId="33" borderId="15" xfId="0" applyFont="1" applyFill="1" applyBorder="1" applyAlignment="1" applyProtection="1">
      <alignment horizontal="left" vertical="top"/>
      <protection locked="0"/>
    </xf>
    <xf numFmtId="0" fontId="77" fillId="33" borderId="41" xfId="0" applyFont="1" applyFill="1" applyBorder="1" applyAlignment="1" applyProtection="1">
      <alignment horizontal="left" vertical="top"/>
      <protection locked="0"/>
    </xf>
    <xf numFmtId="0" fontId="77" fillId="33" borderId="68" xfId="0" applyFont="1" applyFill="1" applyBorder="1" applyAlignment="1" applyProtection="1">
      <alignment horizontal="left" vertical="top"/>
      <protection locked="0"/>
    </xf>
    <xf numFmtId="0" fontId="77" fillId="33" borderId="62" xfId="0" applyFont="1" applyFill="1" applyBorder="1" applyAlignment="1" applyProtection="1">
      <alignment horizontal="left" vertical="top"/>
      <protection locked="0"/>
    </xf>
    <xf numFmtId="0" fontId="77" fillId="33" borderId="63" xfId="0" applyFont="1" applyFill="1" applyBorder="1" applyAlignment="1" applyProtection="1">
      <alignment horizontal="left" vertical="top"/>
      <protection locked="0"/>
    </xf>
    <xf numFmtId="0" fontId="77" fillId="33" borderId="78" xfId="0" applyFont="1" applyFill="1" applyBorder="1" applyAlignment="1" applyProtection="1">
      <alignment horizontal="left" vertical="top"/>
      <protection locked="0"/>
    </xf>
    <xf numFmtId="0" fontId="5" fillId="10" borderId="59" xfId="0" applyFont="1" applyFill="1" applyBorder="1" applyAlignment="1" applyProtection="1">
      <alignment horizontal="center" vertical="center"/>
      <protection/>
    </xf>
    <xf numFmtId="0" fontId="5" fillId="10" borderId="34" xfId="0" applyFont="1" applyFill="1" applyBorder="1" applyAlignment="1" applyProtection="1">
      <alignment horizontal="center" vertical="center"/>
      <protection/>
    </xf>
    <xf numFmtId="0" fontId="5" fillId="10" borderId="59" xfId="0" applyFont="1" applyFill="1" applyBorder="1" applyAlignment="1" applyProtection="1">
      <alignment horizontal="center" vertical="center" wrapText="1"/>
      <protection/>
    </xf>
    <xf numFmtId="0" fontId="5" fillId="10" borderId="60" xfId="0" applyFont="1" applyFill="1" applyBorder="1" applyAlignment="1" applyProtection="1">
      <alignment horizontal="center" vertical="center"/>
      <protection/>
    </xf>
    <xf numFmtId="0" fontId="5" fillId="10" borderId="32" xfId="0" applyFont="1" applyFill="1" applyBorder="1" applyAlignment="1" applyProtection="1">
      <alignment horizontal="center" vertical="center"/>
      <protection/>
    </xf>
    <xf numFmtId="0" fontId="17" fillId="10" borderId="38" xfId="0" applyFont="1" applyFill="1" applyBorder="1" applyAlignment="1" applyProtection="1">
      <alignment horizontal="left" vertical="top" wrapText="1"/>
      <protection/>
    </xf>
    <xf numFmtId="0" fontId="17" fillId="10" borderId="39" xfId="0" applyFont="1" applyFill="1" applyBorder="1" applyAlignment="1" applyProtection="1">
      <alignment horizontal="left" vertical="top" wrapText="1"/>
      <protection/>
    </xf>
    <xf numFmtId="0" fontId="17" fillId="10" borderId="40" xfId="0" applyFont="1" applyFill="1" applyBorder="1" applyAlignment="1" applyProtection="1">
      <alignment horizontal="left" vertical="top" wrapText="1"/>
      <protection/>
    </xf>
    <xf numFmtId="0" fontId="17" fillId="10" borderId="10"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17" fillId="10" borderId="75" xfId="0" applyFont="1" applyFill="1" applyBorder="1" applyAlignment="1" applyProtection="1">
      <alignment horizontal="left" vertical="top" wrapText="1"/>
      <protection/>
    </xf>
    <xf numFmtId="0" fontId="17" fillId="10" borderId="11" xfId="0" applyFont="1" applyFill="1" applyBorder="1" applyAlignment="1" applyProtection="1">
      <alignment horizontal="left" vertical="top" wrapText="1"/>
      <protection/>
    </xf>
    <xf numFmtId="0" fontId="17" fillId="10" borderId="12" xfId="0" applyFont="1" applyFill="1" applyBorder="1" applyAlignment="1" applyProtection="1">
      <alignment horizontal="left" vertical="top" wrapText="1"/>
      <protection/>
    </xf>
    <xf numFmtId="0" fontId="17" fillId="10" borderId="13" xfId="0" applyFont="1" applyFill="1" applyBorder="1" applyAlignment="1" applyProtection="1">
      <alignment horizontal="left" vertical="top" wrapText="1"/>
      <protection/>
    </xf>
    <xf numFmtId="0" fontId="83" fillId="10" borderId="79" xfId="42" applyNumberFormat="1" applyFont="1" applyFill="1" applyBorder="1" applyAlignment="1" applyProtection="1">
      <alignment horizontal="right" vertical="center"/>
      <protection/>
    </xf>
    <xf numFmtId="171" fontId="77" fillId="33" borderId="47" xfId="42" applyFont="1" applyFill="1" applyBorder="1" applyAlignment="1" applyProtection="1">
      <alignment horizontal="center" vertical="center"/>
      <protection locked="0"/>
    </xf>
    <xf numFmtId="171" fontId="77" fillId="33" borderId="68" xfId="42" applyFont="1" applyFill="1" applyBorder="1" applyAlignment="1" applyProtection="1">
      <alignment horizontal="center" vertical="center"/>
      <protection locked="0"/>
    </xf>
    <xf numFmtId="0" fontId="83" fillId="10" borderId="0" xfId="0" applyFont="1" applyFill="1" applyBorder="1" applyAlignment="1" applyProtection="1">
      <alignment horizontal="center" vertical="top" wrapText="1"/>
      <protection/>
    </xf>
    <xf numFmtId="0" fontId="83" fillId="10" borderId="75"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14</xdr:row>
      <xdr:rowOff>428625</xdr:rowOff>
    </xdr:from>
    <xdr:ext cx="428625" cy="6086475"/>
    <xdr:sp>
      <xdr:nvSpPr>
        <xdr:cNvPr id="1" name="TextBox 5"/>
        <xdr:cNvSpPr txBox="1">
          <a:spLocks noChangeArrowheads="1"/>
        </xdr:cNvSpPr>
      </xdr:nvSpPr>
      <xdr:spPr>
        <a:xfrm rot="5400000">
          <a:off x="15792450" y="6981825"/>
          <a:ext cx="428625" cy="6086475"/>
        </a:xfrm>
        <a:prstGeom prst="rect">
          <a:avLst/>
        </a:prstGeom>
        <a:noFill/>
        <a:ln w="19050"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Arial"/>
              <a:ea typeface="Arial"/>
              <a:cs typeface="Arial"/>
            </a:rPr>
            <a:t>FOR OFFICE</a:t>
          </a:r>
          <a:r>
            <a:rPr lang="en-US" cap="none" sz="1400" b="1" i="0" u="none" baseline="0">
              <a:solidFill>
                <a:srgbClr val="000000"/>
              </a:solidFill>
              <a:latin typeface="Arial"/>
              <a:ea typeface="Arial"/>
              <a:cs typeface="Arial"/>
            </a:rPr>
            <a:t> USE ONLY  - </a:t>
          </a:r>
          <a:r>
            <a:rPr lang="en-US" cap="none" sz="1400" b="1" i="0" u="none" baseline="0">
              <a:solidFill>
                <a:srgbClr val="000000"/>
              </a:solidFill>
              <a:latin typeface="Arial"/>
              <a:ea typeface="Arial"/>
              <a:cs typeface="Arial"/>
            </a:rPr>
            <a:t>NSC</a:t>
          </a:r>
          <a:r>
            <a:rPr lang="en-US" cap="none" sz="1400" b="1" i="0" u="none" baseline="0">
              <a:solidFill>
                <a:srgbClr val="000000"/>
              </a:solidFill>
              <a:latin typeface="Arial"/>
              <a:ea typeface="Arial"/>
              <a:cs typeface="Arial"/>
            </a:rPr>
            <a:t> ORDER NO.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6"/>
  <sheetViews>
    <sheetView tabSelected="1" zoomScale="75" zoomScaleNormal="75" zoomScalePageLayoutView="0" workbookViewId="0" topLeftCell="A1">
      <selection activeCell="B10" sqref="B10:C10"/>
    </sheetView>
  </sheetViews>
  <sheetFormatPr defaultColWidth="9.140625" defaultRowHeight="15"/>
  <cols>
    <col min="1" max="1" width="1.7109375" style="1" customWidth="1"/>
    <col min="2" max="2" width="7.7109375" style="37" customWidth="1"/>
    <col min="3" max="3" width="12.7109375" style="178" customWidth="1"/>
    <col min="4" max="4" width="52.7109375" style="1" customWidth="1"/>
    <col min="5" max="5" width="15.7109375" style="38" customWidth="1"/>
    <col min="6" max="6" width="9.7109375" style="38" customWidth="1"/>
    <col min="7" max="7" width="7.7109375" style="38" customWidth="1"/>
    <col min="8" max="8" width="13.7109375" style="38" customWidth="1"/>
    <col min="9" max="9" width="10.7109375" style="37" customWidth="1"/>
    <col min="10" max="10" width="11.7109375" style="39" customWidth="1"/>
    <col min="11" max="11" width="15.7109375" style="40" customWidth="1"/>
    <col min="12" max="12" width="6.7109375" style="37" customWidth="1"/>
    <col min="13" max="13" width="13.7109375" style="37" customWidth="1"/>
    <col min="14" max="14" width="15.7109375" style="1" customWidth="1"/>
    <col min="15" max="15" width="5.57421875" style="37" customWidth="1"/>
    <col min="16" max="16" width="15.7109375" style="39" customWidth="1"/>
    <col min="17" max="17" width="18.7109375" style="1" customWidth="1"/>
    <col min="18" max="18" width="8.7109375" style="1" customWidth="1"/>
    <col min="19" max="19" width="12.00390625" style="1" customWidth="1"/>
    <col min="20" max="20" width="3.140625" style="1" customWidth="1"/>
    <col min="21" max="21" width="9.140625" style="1" customWidth="1"/>
    <col min="22" max="22" width="9.28125" style="40" bestFit="1" customWidth="1"/>
    <col min="23" max="23" width="10.421875" style="40" bestFit="1" customWidth="1"/>
    <col min="24" max="16384" width="9.140625" style="1" customWidth="1"/>
  </cols>
  <sheetData>
    <row r="1" spans="1:23" s="23" customFormat="1" ht="24.75" customHeight="1" thickBot="1">
      <c r="A1" s="69"/>
      <c r="B1" s="70" t="s">
        <v>58</v>
      </c>
      <c r="C1" s="191" t="s">
        <v>59</v>
      </c>
      <c r="D1" s="69"/>
      <c r="E1" s="71"/>
      <c r="F1" s="71"/>
      <c r="G1" s="71"/>
      <c r="H1" s="71"/>
      <c r="I1" s="72"/>
      <c r="J1" s="73"/>
      <c r="K1" s="74"/>
      <c r="L1" s="72"/>
      <c r="M1" s="72"/>
      <c r="N1" s="69"/>
      <c r="O1" s="72"/>
      <c r="P1" s="73"/>
      <c r="Q1" s="69"/>
      <c r="R1" s="69"/>
      <c r="V1" s="35"/>
      <c r="W1" s="35"/>
    </row>
    <row r="2" spans="1:27" s="23" customFormat="1" ht="30" customHeight="1" thickBot="1">
      <c r="A2" s="69"/>
      <c r="B2" s="256" t="s">
        <v>117</v>
      </c>
      <c r="C2" s="257"/>
      <c r="D2" s="257"/>
      <c r="E2" s="257"/>
      <c r="F2" s="257"/>
      <c r="G2" s="257"/>
      <c r="H2" s="257"/>
      <c r="I2" s="257"/>
      <c r="J2" s="257"/>
      <c r="K2" s="257"/>
      <c r="L2" s="257"/>
      <c r="M2" s="257"/>
      <c r="N2" s="257"/>
      <c r="O2" s="257"/>
      <c r="P2" s="258"/>
      <c r="Q2" s="75" t="s">
        <v>16</v>
      </c>
      <c r="R2" s="76"/>
      <c r="S2" s="14"/>
      <c r="T2" s="14"/>
      <c r="U2" s="34"/>
      <c r="Z2" s="35"/>
      <c r="AA2" s="35"/>
    </row>
    <row r="3" spans="1:27" s="15" customFormat="1" ht="30" customHeight="1" thickBot="1">
      <c r="A3" s="77"/>
      <c r="B3" s="293" t="s">
        <v>46</v>
      </c>
      <c r="C3" s="294"/>
      <c r="D3" s="294"/>
      <c r="E3" s="294"/>
      <c r="F3" s="294"/>
      <c r="G3" s="294"/>
      <c r="H3" s="295"/>
      <c r="I3" s="293" t="s">
        <v>48</v>
      </c>
      <c r="J3" s="294"/>
      <c r="K3" s="294"/>
      <c r="L3" s="294"/>
      <c r="M3" s="294"/>
      <c r="N3" s="294"/>
      <c r="O3" s="294"/>
      <c r="P3" s="294"/>
      <c r="Q3" s="295"/>
      <c r="R3" s="76"/>
      <c r="S3" s="24"/>
      <c r="T3" s="24"/>
      <c r="U3" s="24"/>
      <c r="Z3" s="16"/>
      <c r="AA3" s="16"/>
    </row>
    <row r="4" spans="1:27" s="15" customFormat="1" ht="34.5" customHeight="1">
      <c r="A4" s="77"/>
      <c r="B4" s="308" t="s">
        <v>50</v>
      </c>
      <c r="C4" s="309"/>
      <c r="D4" s="327"/>
      <c r="E4" s="328"/>
      <c r="F4" s="328"/>
      <c r="G4" s="328"/>
      <c r="H4" s="329"/>
      <c r="I4" s="308" t="s">
        <v>50</v>
      </c>
      <c r="J4" s="309"/>
      <c r="K4" s="324"/>
      <c r="L4" s="325"/>
      <c r="M4" s="325"/>
      <c r="N4" s="325"/>
      <c r="O4" s="325"/>
      <c r="P4" s="325"/>
      <c r="Q4" s="326"/>
      <c r="R4" s="76"/>
      <c r="S4" s="6"/>
      <c r="T4" s="6"/>
      <c r="U4" s="6"/>
      <c r="Z4" s="16"/>
      <c r="AA4" s="16"/>
    </row>
    <row r="5" spans="1:27" s="15" customFormat="1" ht="34.5" customHeight="1">
      <c r="A5" s="77"/>
      <c r="B5" s="310" t="s">
        <v>22</v>
      </c>
      <c r="C5" s="311"/>
      <c r="D5" s="296"/>
      <c r="E5" s="297"/>
      <c r="F5" s="297"/>
      <c r="G5" s="297"/>
      <c r="H5" s="298"/>
      <c r="I5" s="310" t="s">
        <v>22</v>
      </c>
      <c r="J5" s="311"/>
      <c r="K5" s="319"/>
      <c r="L5" s="320"/>
      <c r="M5" s="320"/>
      <c r="N5" s="320"/>
      <c r="O5" s="320"/>
      <c r="P5" s="320"/>
      <c r="Q5" s="321"/>
      <c r="R5" s="76"/>
      <c r="S5" s="6"/>
      <c r="T5" s="6"/>
      <c r="U5" s="6"/>
      <c r="Z5" s="16"/>
      <c r="AA5" s="16"/>
    </row>
    <row r="6" spans="1:27" s="15" customFormat="1" ht="34.5" customHeight="1">
      <c r="A6" s="77"/>
      <c r="B6" s="312" t="s">
        <v>42</v>
      </c>
      <c r="C6" s="311"/>
      <c r="D6" s="296"/>
      <c r="E6" s="297"/>
      <c r="F6" s="297"/>
      <c r="G6" s="297"/>
      <c r="H6" s="298"/>
      <c r="I6" s="312" t="s">
        <v>42</v>
      </c>
      <c r="J6" s="311"/>
      <c r="K6" s="305"/>
      <c r="L6" s="306"/>
      <c r="M6" s="306"/>
      <c r="N6" s="306"/>
      <c r="O6" s="306"/>
      <c r="P6" s="306"/>
      <c r="Q6" s="307"/>
      <c r="R6" s="76"/>
      <c r="S6" s="7"/>
      <c r="T6" s="7"/>
      <c r="U6" s="7"/>
      <c r="Z6" s="16"/>
      <c r="AA6" s="16"/>
    </row>
    <row r="7" spans="1:27" s="15" customFormat="1" ht="52.5" customHeight="1">
      <c r="A7" s="77"/>
      <c r="B7" s="78" t="s">
        <v>24</v>
      </c>
      <c r="C7" s="192"/>
      <c r="D7" s="296"/>
      <c r="E7" s="297"/>
      <c r="F7" s="297"/>
      <c r="G7" s="297"/>
      <c r="H7" s="298"/>
      <c r="I7" s="330" t="s">
        <v>25</v>
      </c>
      <c r="J7" s="331"/>
      <c r="K7" s="305"/>
      <c r="L7" s="306"/>
      <c r="M7" s="306"/>
      <c r="N7" s="306"/>
      <c r="O7" s="306"/>
      <c r="P7" s="306"/>
      <c r="Q7" s="307"/>
      <c r="R7" s="76"/>
      <c r="S7" s="7"/>
      <c r="T7" s="7"/>
      <c r="U7" s="7"/>
      <c r="Z7" s="16"/>
      <c r="AA7" s="16"/>
    </row>
    <row r="8" spans="1:27" s="15" customFormat="1" ht="34.5" customHeight="1">
      <c r="A8" s="77"/>
      <c r="B8" s="299" t="s">
        <v>26</v>
      </c>
      <c r="C8" s="300"/>
      <c r="D8" s="157"/>
      <c r="E8" s="79" t="s">
        <v>21</v>
      </c>
      <c r="F8" s="316"/>
      <c r="G8" s="317"/>
      <c r="H8" s="318"/>
      <c r="I8" s="299" t="s">
        <v>26</v>
      </c>
      <c r="J8" s="300"/>
      <c r="K8" s="272"/>
      <c r="L8" s="273"/>
      <c r="M8" s="274"/>
      <c r="N8" s="80" t="s">
        <v>21</v>
      </c>
      <c r="O8" s="313"/>
      <c r="P8" s="314"/>
      <c r="Q8" s="315"/>
      <c r="R8" s="76"/>
      <c r="S8" s="17"/>
      <c r="T8" s="335" t="s">
        <v>0</v>
      </c>
      <c r="U8" s="335"/>
      <c r="Z8" s="16"/>
      <c r="AA8" s="16"/>
    </row>
    <row r="9" spans="1:27" s="15" customFormat="1" ht="34.5" customHeight="1">
      <c r="A9" s="77"/>
      <c r="B9" s="299" t="s">
        <v>27</v>
      </c>
      <c r="C9" s="300"/>
      <c r="D9" s="157"/>
      <c r="E9" s="79" t="s">
        <v>28</v>
      </c>
      <c r="F9" s="316"/>
      <c r="G9" s="317"/>
      <c r="H9" s="318"/>
      <c r="I9" s="299" t="s">
        <v>27</v>
      </c>
      <c r="J9" s="300"/>
      <c r="K9" s="272"/>
      <c r="L9" s="273"/>
      <c r="M9" s="274"/>
      <c r="N9" s="80" t="s">
        <v>28</v>
      </c>
      <c r="O9" s="313"/>
      <c r="P9" s="314"/>
      <c r="Q9" s="315"/>
      <c r="R9" s="76"/>
      <c r="S9" s="17"/>
      <c r="T9" s="335" t="s">
        <v>0</v>
      </c>
      <c r="U9" s="335"/>
      <c r="Z9" s="16"/>
      <c r="AA9" s="16"/>
    </row>
    <row r="10" spans="1:27" s="15" customFormat="1" ht="34.5" customHeight="1">
      <c r="A10" s="77"/>
      <c r="B10" s="299" t="s">
        <v>29</v>
      </c>
      <c r="C10" s="300"/>
      <c r="D10" s="158"/>
      <c r="E10" s="79" t="s">
        <v>30</v>
      </c>
      <c r="F10" s="316"/>
      <c r="G10" s="317"/>
      <c r="H10" s="318"/>
      <c r="I10" s="299" t="s">
        <v>29</v>
      </c>
      <c r="J10" s="300"/>
      <c r="K10" s="272"/>
      <c r="L10" s="273"/>
      <c r="M10" s="274"/>
      <c r="N10" s="80" t="s">
        <v>30</v>
      </c>
      <c r="O10" s="313"/>
      <c r="P10" s="314"/>
      <c r="Q10" s="315"/>
      <c r="R10" s="76"/>
      <c r="S10" s="17"/>
      <c r="T10" s="336" t="s">
        <v>0</v>
      </c>
      <c r="U10" s="336"/>
      <c r="Z10" s="16"/>
      <c r="AA10" s="16"/>
    </row>
    <row r="11" spans="1:27" s="19" customFormat="1" ht="34.5" customHeight="1">
      <c r="A11" s="81"/>
      <c r="B11" s="322" t="s">
        <v>31</v>
      </c>
      <c r="C11" s="323"/>
      <c r="D11" s="159"/>
      <c r="E11" s="79" t="s">
        <v>51</v>
      </c>
      <c r="F11" s="316"/>
      <c r="G11" s="317"/>
      <c r="H11" s="318"/>
      <c r="I11" s="322" t="s">
        <v>31</v>
      </c>
      <c r="J11" s="323"/>
      <c r="K11" s="275"/>
      <c r="L11" s="276"/>
      <c r="M11" s="277"/>
      <c r="N11" s="80" t="s">
        <v>52</v>
      </c>
      <c r="O11" s="337"/>
      <c r="P11" s="338"/>
      <c r="Q11" s="339"/>
      <c r="R11" s="76"/>
      <c r="S11" s="18"/>
      <c r="T11" s="9" t="s">
        <v>0</v>
      </c>
      <c r="U11" s="9"/>
      <c r="Z11" s="20"/>
      <c r="AA11" s="20"/>
    </row>
    <row r="12" spans="1:27" s="19" customFormat="1" ht="42.75" customHeight="1">
      <c r="A12" s="81"/>
      <c r="B12" s="284" t="s">
        <v>119</v>
      </c>
      <c r="C12" s="285"/>
      <c r="D12" s="160" t="s">
        <v>0</v>
      </c>
      <c r="E12" s="82" t="s">
        <v>33</v>
      </c>
      <c r="F12" s="332"/>
      <c r="G12" s="333"/>
      <c r="H12" s="334"/>
      <c r="I12" s="282" t="s">
        <v>118</v>
      </c>
      <c r="J12" s="283"/>
      <c r="K12" s="275"/>
      <c r="L12" s="276"/>
      <c r="M12" s="277"/>
      <c r="N12" s="83" t="s">
        <v>32</v>
      </c>
      <c r="O12" s="340"/>
      <c r="P12" s="341"/>
      <c r="Q12" s="342"/>
      <c r="R12" s="76"/>
      <c r="S12" s="18"/>
      <c r="T12" s="336"/>
      <c r="U12" s="336"/>
      <c r="Z12" s="20"/>
      <c r="AA12" s="20"/>
    </row>
    <row r="13" spans="1:26" s="19" customFormat="1" ht="24.75" customHeight="1" thickBot="1">
      <c r="A13" s="81"/>
      <c r="B13" s="355" t="s">
        <v>47</v>
      </c>
      <c r="C13" s="356"/>
      <c r="D13" s="356"/>
      <c r="E13" s="356"/>
      <c r="F13" s="356"/>
      <c r="G13" s="356"/>
      <c r="H13" s="356"/>
      <c r="I13" s="356"/>
      <c r="J13" s="356"/>
      <c r="K13" s="356"/>
      <c r="L13" s="356"/>
      <c r="M13" s="356"/>
      <c r="N13" s="356"/>
      <c r="O13" s="356"/>
      <c r="P13" s="356"/>
      <c r="Q13" s="357"/>
      <c r="R13" s="76"/>
      <c r="S13" s="18"/>
      <c r="T13" s="36"/>
      <c r="Y13" s="20"/>
      <c r="Z13" s="20"/>
    </row>
    <row r="14" spans="1:26" s="26" customFormat="1" ht="69.75" customHeight="1" thickBot="1">
      <c r="A14" s="84"/>
      <c r="B14" s="301" t="s">
        <v>120</v>
      </c>
      <c r="C14" s="302"/>
      <c r="D14" s="302"/>
      <c r="E14" s="302"/>
      <c r="F14" s="302"/>
      <c r="G14" s="302"/>
      <c r="H14" s="302"/>
      <c r="I14" s="302"/>
      <c r="J14" s="302"/>
      <c r="K14" s="303"/>
      <c r="L14" s="303"/>
      <c r="M14" s="303"/>
      <c r="N14" s="303"/>
      <c r="O14" s="303"/>
      <c r="P14" s="303"/>
      <c r="Q14" s="304"/>
      <c r="R14" s="85"/>
      <c r="S14" s="27"/>
      <c r="T14" s="28"/>
      <c r="Y14" s="29"/>
      <c r="Z14" s="29"/>
    </row>
    <row r="15" spans="1:26" s="19" customFormat="1" ht="52.5" customHeight="1" thickBot="1">
      <c r="A15" s="81"/>
      <c r="B15" s="343" t="s">
        <v>61</v>
      </c>
      <c r="C15" s="344"/>
      <c r="D15" s="344"/>
      <c r="E15" s="344"/>
      <c r="F15" s="344"/>
      <c r="G15" s="344"/>
      <c r="H15" s="344"/>
      <c r="I15" s="344"/>
      <c r="J15" s="344"/>
      <c r="K15" s="345" t="s">
        <v>63</v>
      </c>
      <c r="L15" s="346"/>
      <c r="M15" s="346"/>
      <c r="N15" s="346"/>
      <c r="O15" s="346"/>
      <c r="P15" s="347"/>
      <c r="Q15" s="68" t="s">
        <v>0</v>
      </c>
      <c r="R15" s="76"/>
      <c r="S15" s="21"/>
      <c r="T15" s="22"/>
      <c r="Y15" s="20"/>
      <c r="Z15" s="20"/>
    </row>
    <row r="16" spans="1:26" s="19" customFormat="1" ht="21.75" customHeight="1" thickBot="1">
      <c r="A16" s="81"/>
      <c r="B16" s="278" t="s">
        <v>44</v>
      </c>
      <c r="C16" s="279"/>
      <c r="D16" s="279"/>
      <c r="E16" s="279"/>
      <c r="F16" s="279"/>
      <c r="G16" s="279"/>
      <c r="H16" s="279"/>
      <c r="I16" s="279"/>
      <c r="J16" s="279"/>
      <c r="K16" s="280"/>
      <c r="L16" s="280"/>
      <c r="M16" s="280"/>
      <c r="N16" s="280"/>
      <c r="O16" s="280"/>
      <c r="P16" s="280"/>
      <c r="Q16" s="281"/>
      <c r="R16" s="76"/>
      <c r="S16" s="18"/>
      <c r="T16" s="36"/>
      <c r="Y16" s="20"/>
      <c r="Z16" s="20"/>
    </row>
    <row r="17" spans="1:26" s="3" customFormat="1" ht="6.75" customHeight="1" thickBot="1">
      <c r="A17" s="86"/>
      <c r="B17" s="87"/>
      <c r="C17" s="87"/>
      <c r="D17" s="87"/>
      <c r="E17" s="87"/>
      <c r="F17" s="87"/>
      <c r="G17" s="87"/>
      <c r="H17" s="87"/>
      <c r="I17" s="88"/>
      <c r="J17" s="87"/>
      <c r="K17" s="87"/>
      <c r="L17" s="87"/>
      <c r="M17" s="87"/>
      <c r="N17" s="87"/>
      <c r="O17" s="88"/>
      <c r="P17" s="87"/>
      <c r="Q17" s="87"/>
      <c r="R17" s="89"/>
      <c r="S17" s="8"/>
      <c r="T17" s="36"/>
      <c r="Y17" s="4"/>
      <c r="Z17" s="4"/>
    </row>
    <row r="18" spans="1:23" s="2" customFormat="1" ht="21.75" customHeight="1" thickBot="1">
      <c r="A18" s="90"/>
      <c r="B18" s="352" t="s">
        <v>15</v>
      </c>
      <c r="C18" s="353"/>
      <c r="D18" s="353"/>
      <c r="E18" s="353"/>
      <c r="F18" s="353"/>
      <c r="G18" s="353"/>
      <c r="H18" s="353"/>
      <c r="I18" s="353"/>
      <c r="J18" s="353"/>
      <c r="K18" s="353"/>
      <c r="L18" s="353"/>
      <c r="M18" s="353"/>
      <c r="N18" s="353"/>
      <c r="O18" s="353"/>
      <c r="P18" s="353"/>
      <c r="Q18" s="354"/>
      <c r="R18" s="89"/>
      <c r="V18" s="41"/>
      <c r="W18" s="41"/>
    </row>
    <row r="19" spans="1:23" s="12" customFormat="1" ht="64.5" customHeight="1">
      <c r="A19" s="91"/>
      <c r="B19" s="259" t="s">
        <v>1</v>
      </c>
      <c r="C19" s="261" t="s">
        <v>3</v>
      </c>
      <c r="D19" s="263" t="s">
        <v>2</v>
      </c>
      <c r="E19" s="265" t="s">
        <v>11</v>
      </c>
      <c r="F19" s="266"/>
      <c r="G19" s="267"/>
      <c r="H19" s="92"/>
      <c r="I19" s="268" t="s">
        <v>9</v>
      </c>
      <c r="J19" s="350" t="s">
        <v>10</v>
      </c>
      <c r="K19" s="270" t="s">
        <v>4</v>
      </c>
      <c r="L19" s="348" t="s">
        <v>45</v>
      </c>
      <c r="M19" s="349"/>
      <c r="N19" s="268" t="s">
        <v>5</v>
      </c>
      <c r="O19" s="286" t="s">
        <v>14</v>
      </c>
      <c r="P19" s="287"/>
      <c r="Q19" s="288" t="s">
        <v>6</v>
      </c>
      <c r="R19" s="89"/>
      <c r="V19" s="42"/>
      <c r="W19" s="42"/>
    </row>
    <row r="20" spans="1:23" s="13" customFormat="1" ht="45" customHeight="1" thickBot="1">
      <c r="A20" s="93"/>
      <c r="B20" s="260"/>
      <c r="C20" s="262"/>
      <c r="D20" s="264"/>
      <c r="E20" s="94" t="s">
        <v>43</v>
      </c>
      <c r="F20" s="94" t="s">
        <v>7</v>
      </c>
      <c r="G20" s="95" t="s">
        <v>8</v>
      </c>
      <c r="H20" s="96"/>
      <c r="I20" s="269"/>
      <c r="J20" s="351"/>
      <c r="K20" s="271"/>
      <c r="L20" s="97" t="s">
        <v>41</v>
      </c>
      <c r="M20" s="98" t="s">
        <v>19</v>
      </c>
      <c r="N20" s="269"/>
      <c r="O20" s="99" t="s">
        <v>12</v>
      </c>
      <c r="P20" s="100" t="s">
        <v>13</v>
      </c>
      <c r="Q20" s="289"/>
      <c r="R20" s="89"/>
      <c r="V20" s="43"/>
      <c r="W20" s="43"/>
    </row>
    <row r="21" spans="1:23" s="10" customFormat="1" ht="15" customHeight="1" thickBot="1">
      <c r="A21" s="101"/>
      <c r="B21" s="102">
        <v>1</v>
      </c>
      <c r="C21" s="193">
        <v>2</v>
      </c>
      <c r="D21" s="104">
        <v>3</v>
      </c>
      <c r="E21" s="105">
        <v>4</v>
      </c>
      <c r="F21" s="105">
        <v>5</v>
      </c>
      <c r="G21" s="105">
        <v>6</v>
      </c>
      <c r="H21" s="105">
        <v>7</v>
      </c>
      <c r="I21" s="104">
        <v>8</v>
      </c>
      <c r="J21" s="105">
        <v>9</v>
      </c>
      <c r="K21" s="106">
        <v>10</v>
      </c>
      <c r="L21" s="103">
        <v>11</v>
      </c>
      <c r="M21" s="103">
        <v>12</v>
      </c>
      <c r="N21" s="104">
        <v>13</v>
      </c>
      <c r="O21" s="103">
        <v>14</v>
      </c>
      <c r="P21" s="106">
        <v>15</v>
      </c>
      <c r="Q21" s="107">
        <v>16</v>
      </c>
      <c r="R21" s="89"/>
      <c r="V21" s="44"/>
      <c r="W21" s="44"/>
    </row>
    <row r="22" spans="1:25" s="178" customFormat="1" ht="34.5" customHeight="1">
      <c r="A22" s="162"/>
      <c r="B22" s="163">
        <v>1</v>
      </c>
      <c r="C22" s="164">
        <v>49090090</v>
      </c>
      <c r="D22" s="165" t="s">
        <v>65</v>
      </c>
      <c r="E22" s="166"/>
      <c r="F22" s="167"/>
      <c r="G22" s="168"/>
      <c r="H22" s="169"/>
      <c r="I22" s="170" t="s">
        <v>116</v>
      </c>
      <c r="J22" s="171">
        <v>370</v>
      </c>
      <c r="K22" s="172">
        <f>SUM(E22*J22)</f>
        <v>0</v>
      </c>
      <c r="L22" s="173">
        <f>IF(Q15="y",5%,0%)+IF(K100&gt;=40000,+IF(ISBLANK(D12),5%,0%+IF(ISTEXT(D12),10%,0%+IF(ISNUMBER(D12),10%,0%))))</f>
        <v>0</v>
      </c>
      <c r="M22" s="174">
        <f aca="true" t="shared" si="0" ref="M22:M27">SUM(K22*L22)</f>
        <v>0</v>
      </c>
      <c r="N22" s="174">
        <f aca="true" t="shared" si="1" ref="N22:N27">K22-M22</f>
        <v>0</v>
      </c>
      <c r="O22" s="221">
        <v>0.18</v>
      </c>
      <c r="P22" s="137">
        <f aca="true" t="shared" si="2" ref="P22:P27">SUM(N22*O22)</f>
        <v>0</v>
      </c>
      <c r="Q22" s="175">
        <f aca="true" t="shared" si="3" ref="Q22:Q27">SUM(N22+P22)</f>
        <v>0</v>
      </c>
      <c r="R22" s="85"/>
      <c r="S22" s="176"/>
      <c r="T22" s="176"/>
      <c r="U22" s="176"/>
      <c r="V22" s="177"/>
      <c r="W22" s="177"/>
      <c r="X22" s="176"/>
      <c r="Y22" s="176"/>
    </row>
    <row r="23" spans="1:25" s="178" customFormat="1" ht="34.5" customHeight="1">
      <c r="A23" s="162"/>
      <c r="B23" s="133">
        <v>2</v>
      </c>
      <c r="C23" s="179">
        <v>61091000</v>
      </c>
      <c r="D23" s="180" t="s">
        <v>66</v>
      </c>
      <c r="E23" s="181" t="s">
        <v>0</v>
      </c>
      <c r="F23" s="182"/>
      <c r="G23" s="182"/>
      <c r="H23" s="183"/>
      <c r="I23" s="134" t="s">
        <v>23</v>
      </c>
      <c r="J23" s="135">
        <v>380</v>
      </c>
      <c r="K23" s="172">
        <f>SUM((F23+G23)*J23)</f>
        <v>0</v>
      </c>
      <c r="L23" s="173">
        <f>IF(Q15="y",5%,0%)+IF(K100&gt;=40000,+IF(ISBLANK(D12),5%,0%+IF(ISTEXT(D12),10%,0%+IF(ISNUMBER(D12),10%,0%))))</f>
        <v>0</v>
      </c>
      <c r="M23" s="174">
        <f t="shared" si="0"/>
        <v>0</v>
      </c>
      <c r="N23" s="174">
        <f t="shared" si="1"/>
        <v>0</v>
      </c>
      <c r="O23" s="222">
        <v>0.12</v>
      </c>
      <c r="P23" s="137">
        <f t="shared" si="2"/>
        <v>0</v>
      </c>
      <c r="Q23" s="175">
        <f t="shared" si="3"/>
        <v>0</v>
      </c>
      <c r="R23" s="85"/>
      <c r="S23" s="176"/>
      <c r="T23" s="176"/>
      <c r="U23" s="185"/>
      <c r="V23" s="177"/>
      <c r="W23" s="177"/>
      <c r="X23" s="186"/>
      <c r="Y23" s="176"/>
    </row>
    <row r="24" spans="1:25" s="178" customFormat="1" ht="35.25" customHeight="1">
      <c r="A24" s="162"/>
      <c r="B24" s="133">
        <v>3</v>
      </c>
      <c r="C24" s="179">
        <v>4901</v>
      </c>
      <c r="D24" s="223" t="s">
        <v>67</v>
      </c>
      <c r="E24" s="246"/>
      <c r="F24" s="187"/>
      <c r="G24" s="245"/>
      <c r="H24" s="183"/>
      <c r="I24" s="134" t="s">
        <v>23</v>
      </c>
      <c r="J24" s="135">
        <v>200</v>
      </c>
      <c r="K24" s="172">
        <f>SUM(G24*J24)</f>
        <v>0</v>
      </c>
      <c r="L24" s="173">
        <f>IF(Q15="y",5%,0%)+IF(K100&gt;=40000,+IF(ISBLANK(D12),5%,0%+IF(ISTEXT(D12),10%,0%+IF(ISNUMBER(D12),10%,0%))))</f>
        <v>0</v>
      </c>
      <c r="M24" s="174">
        <f t="shared" si="0"/>
        <v>0</v>
      </c>
      <c r="N24" s="174">
        <f t="shared" si="1"/>
        <v>0</v>
      </c>
      <c r="O24" s="184">
        <v>0</v>
      </c>
      <c r="P24" s="137">
        <f t="shared" si="2"/>
        <v>0</v>
      </c>
      <c r="Q24" s="175">
        <f t="shared" si="3"/>
        <v>0</v>
      </c>
      <c r="R24" s="85"/>
      <c r="S24" s="176"/>
      <c r="T24" s="176"/>
      <c r="U24" s="176"/>
      <c r="V24" s="177"/>
      <c r="W24" s="177"/>
      <c r="X24" s="176"/>
      <c r="Y24" s="176"/>
    </row>
    <row r="25" spans="1:25" s="178" customFormat="1" ht="35.25" customHeight="1">
      <c r="A25" s="162"/>
      <c r="B25" s="133">
        <v>4</v>
      </c>
      <c r="C25" s="179">
        <v>4901</v>
      </c>
      <c r="D25" s="223" t="s">
        <v>68</v>
      </c>
      <c r="E25" s="246"/>
      <c r="F25" s="245"/>
      <c r="G25" s="247"/>
      <c r="H25" s="183"/>
      <c r="I25" s="134" t="s">
        <v>23</v>
      </c>
      <c r="J25" s="135">
        <v>400</v>
      </c>
      <c r="K25" s="172">
        <f>SUM(F25*J25)</f>
        <v>0</v>
      </c>
      <c r="L25" s="173">
        <f>IF(Q15="y",5%,0%)+IF(K100&gt;=40000,+IF(ISBLANK(D12),5%,0%+IF(ISTEXT(D12),10%,0%+IF(ISNUMBER(D12),10%,0%))))</f>
        <v>0</v>
      </c>
      <c r="M25" s="174">
        <f t="shared" si="0"/>
        <v>0</v>
      </c>
      <c r="N25" s="174">
        <f t="shared" si="1"/>
        <v>0</v>
      </c>
      <c r="O25" s="184">
        <v>0</v>
      </c>
      <c r="P25" s="137">
        <f t="shared" si="2"/>
        <v>0</v>
      </c>
      <c r="Q25" s="175">
        <f t="shared" si="3"/>
        <v>0</v>
      </c>
      <c r="R25" s="85"/>
      <c r="S25" s="176"/>
      <c r="T25" s="176"/>
      <c r="U25" s="176"/>
      <c r="V25" s="177"/>
      <c r="W25" s="177"/>
      <c r="X25" s="176"/>
      <c r="Y25" s="176"/>
    </row>
    <row r="26" spans="1:25" s="178" customFormat="1" ht="35.25" customHeight="1">
      <c r="A26" s="162"/>
      <c r="B26" s="133">
        <v>5</v>
      </c>
      <c r="C26" s="179">
        <v>4901</v>
      </c>
      <c r="D26" s="223" t="s">
        <v>121</v>
      </c>
      <c r="E26" s="246"/>
      <c r="F26" s="245"/>
      <c r="G26" s="247"/>
      <c r="H26" s="183"/>
      <c r="I26" s="134" t="s">
        <v>23</v>
      </c>
      <c r="J26" s="135">
        <v>400</v>
      </c>
      <c r="K26" s="172">
        <f>SUM(F26*J26)</f>
        <v>0</v>
      </c>
      <c r="L26" s="173">
        <f>IF(Q15="y",5%,0%)+IF(K100&gt;=40000,+IF(ISBLANK(D12),5%,0%+IF(ISTEXT(D12),10%,0%+IF(ISNUMBER(D12),10%,0%))))</f>
        <v>0</v>
      </c>
      <c r="M26" s="174">
        <f t="shared" si="0"/>
        <v>0</v>
      </c>
      <c r="N26" s="174">
        <f t="shared" si="1"/>
        <v>0</v>
      </c>
      <c r="O26" s="184">
        <v>0</v>
      </c>
      <c r="P26" s="137">
        <f t="shared" si="2"/>
        <v>0</v>
      </c>
      <c r="Q26" s="175">
        <f t="shared" si="3"/>
        <v>0</v>
      </c>
      <c r="R26" s="85"/>
      <c r="S26" s="176"/>
      <c r="T26" s="176"/>
      <c r="U26" s="176"/>
      <c r="V26" s="177"/>
      <c r="W26" s="177"/>
      <c r="X26" s="176"/>
      <c r="Y26" s="176"/>
    </row>
    <row r="27" spans="1:25" s="178" customFormat="1" ht="96.75" customHeight="1" thickBot="1">
      <c r="A27" s="162"/>
      <c r="B27" s="133">
        <v>6</v>
      </c>
      <c r="C27" s="179">
        <v>65050090</v>
      </c>
      <c r="D27" s="223" t="s">
        <v>125</v>
      </c>
      <c r="E27" s="166"/>
      <c r="F27" s="187"/>
      <c r="G27" s="187"/>
      <c r="H27" s="248"/>
      <c r="I27" s="134" t="s">
        <v>23</v>
      </c>
      <c r="J27" s="135">
        <v>75</v>
      </c>
      <c r="K27" s="172">
        <f>SUM(E27*J27)</f>
        <v>0</v>
      </c>
      <c r="L27" s="173">
        <f>IF(Q15="y",5%,0%)+IF(K100&gt;=40000,+IF(ISBLANK(D12),5%,0%+IF(ISTEXT(D12),10%,0%+IF(ISNUMBER(D12),10%,0%))))</f>
        <v>0</v>
      </c>
      <c r="M27" s="174">
        <f t="shared" si="0"/>
        <v>0</v>
      </c>
      <c r="N27" s="174">
        <f t="shared" si="1"/>
        <v>0</v>
      </c>
      <c r="O27" s="184">
        <v>0.18</v>
      </c>
      <c r="P27" s="137">
        <f t="shared" si="2"/>
        <v>0</v>
      </c>
      <c r="Q27" s="175">
        <f t="shared" si="3"/>
        <v>0</v>
      </c>
      <c r="R27" s="85"/>
      <c r="S27" s="176"/>
      <c r="T27" s="176"/>
      <c r="U27" s="176"/>
      <c r="V27" s="177"/>
      <c r="W27" s="177"/>
      <c r="X27" s="176"/>
      <c r="Y27" s="176"/>
    </row>
    <row r="28" spans="1:23" s="25" customFormat="1" ht="27" customHeight="1" thickBot="1">
      <c r="A28" s="108"/>
      <c r="B28" s="109"/>
      <c r="C28" s="194"/>
      <c r="D28" s="110" t="s">
        <v>38</v>
      </c>
      <c r="E28" s="111"/>
      <c r="F28" s="112"/>
      <c r="G28" s="111"/>
      <c r="H28" s="219"/>
      <c r="I28" s="113"/>
      <c r="J28" s="114"/>
      <c r="K28" s="233">
        <f>SUM(K22:K27)</f>
        <v>0</v>
      </c>
      <c r="L28" s="115"/>
      <c r="M28" s="233">
        <f>SUM(M22:M27)</f>
        <v>0</v>
      </c>
      <c r="N28" s="233">
        <f>SUM(N22:N27)</f>
        <v>0</v>
      </c>
      <c r="O28" s="116"/>
      <c r="P28" s="233">
        <f>SUM(P22:P27)</f>
        <v>0</v>
      </c>
      <c r="Q28" s="234">
        <f>SUM(Q22:Q27)</f>
        <v>0</v>
      </c>
      <c r="R28" s="117"/>
      <c r="V28" s="45"/>
      <c r="W28" s="45"/>
    </row>
    <row r="29" spans="1:18" ht="21.75" customHeight="1" thickBot="1" thickTop="1">
      <c r="A29" s="51"/>
      <c r="B29" s="290" t="s">
        <v>53</v>
      </c>
      <c r="C29" s="291"/>
      <c r="D29" s="291"/>
      <c r="E29" s="291"/>
      <c r="F29" s="291"/>
      <c r="G29" s="291"/>
      <c r="H29" s="291"/>
      <c r="I29" s="291"/>
      <c r="J29" s="291"/>
      <c r="K29" s="291"/>
      <c r="L29" s="291"/>
      <c r="M29" s="291"/>
      <c r="N29" s="291"/>
      <c r="O29" s="291"/>
      <c r="P29" s="291"/>
      <c r="Q29" s="292"/>
      <c r="R29" s="89"/>
    </row>
    <row r="30" spans="1:18" ht="24.75" customHeight="1">
      <c r="A30" s="51"/>
      <c r="B30" s="118"/>
      <c r="C30" s="195"/>
      <c r="D30" s="118"/>
      <c r="E30" s="118"/>
      <c r="F30" s="118"/>
      <c r="G30" s="118"/>
      <c r="H30" s="118"/>
      <c r="I30" s="119"/>
      <c r="J30" s="118"/>
      <c r="K30" s="118"/>
      <c r="L30" s="118"/>
      <c r="M30" s="118"/>
      <c r="N30" s="118"/>
      <c r="O30" s="119"/>
      <c r="P30" s="118"/>
      <c r="Q30" s="118"/>
      <c r="R30" s="89"/>
    </row>
    <row r="31" spans="1:18" ht="15" customHeight="1" thickBot="1">
      <c r="A31" s="51"/>
      <c r="B31" s="118"/>
      <c r="C31" s="195"/>
      <c r="D31" s="118"/>
      <c r="E31" s="118"/>
      <c r="F31" s="118"/>
      <c r="G31" s="118"/>
      <c r="H31" s="118"/>
      <c r="I31" s="119"/>
      <c r="J31" s="118"/>
      <c r="K31" s="118"/>
      <c r="L31" s="118"/>
      <c r="M31" s="118"/>
      <c r="N31" s="118"/>
      <c r="O31" s="119"/>
      <c r="P31" s="118"/>
      <c r="Q31" s="118"/>
      <c r="R31" s="89"/>
    </row>
    <row r="32" spans="1:18" ht="27" thickBot="1">
      <c r="A32" s="51"/>
      <c r="B32" s="256" t="s">
        <v>117</v>
      </c>
      <c r="C32" s="257"/>
      <c r="D32" s="257"/>
      <c r="E32" s="257"/>
      <c r="F32" s="257"/>
      <c r="G32" s="257"/>
      <c r="H32" s="257"/>
      <c r="I32" s="257"/>
      <c r="J32" s="257"/>
      <c r="K32" s="257"/>
      <c r="L32" s="257"/>
      <c r="M32" s="257"/>
      <c r="N32" s="257"/>
      <c r="O32" s="257"/>
      <c r="P32" s="258"/>
      <c r="Q32" s="120" t="s">
        <v>17</v>
      </c>
      <c r="R32" s="89"/>
    </row>
    <row r="33" spans="1:23" s="12" customFormat="1" ht="64.5" customHeight="1">
      <c r="A33" s="91"/>
      <c r="B33" s="259" t="s">
        <v>1</v>
      </c>
      <c r="C33" s="261" t="s">
        <v>3</v>
      </c>
      <c r="D33" s="263" t="s">
        <v>2</v>
      </c>
      <c r="E33" s="265" t="s">
        <v>11</v>
      </c>
      <c r="F33" s="266"/>
      <c r="G33" s="267"/>
      <c r="H33" s="92"/>
      <c r="I33" s="268" t="s">
        <v>9</v>
      </c>
      <c r="J33" s="350" t="s">
        <v>10</v>
      </c>
      <c r="K33" s="270" t="s">
        <v>4</v>
      </c>
      <c r="L33" s="348" t="s">
        <v>45</v>
      </c>
      <c r="M33" s="349"/>
      <c r="N33" s="268" t="s">
        <v>5</v>
      </c>
      <c r="O33" s="286" t="s">
        <v>14</v>
      </c>
      <c r="P33" s="287"/>
      <c r="Q33" s="288" t="s">
        <v>6</v>
      </c>
      <c r="R33" s="89"/>
      <c r="V33" s="42"/>
      <c r="W33" s="42"/>
    </row>
    <row r="34" spans="1:23" s="13" customFormat="1" ht="45" customHeight="1" thickBot="1">
      <c r="A34" s="93"/>
      <c r="B34" s="260"/>
      <c r="C34" s="262"/>
      <c r="D34" s="264"/>
      <c r="E34" s="121" t="s">
        <v>43</v>
      </c>
      <c r="F34" s="121" t="s">
        <v>7</v>
      </c>
      <c r="G34" s="122" t="s">
        <v>8</v>
      </c>
      <c r="H34" s="96"/>
      <c r="I34" s="269"/>
      <c r="J34" s="351"/>
      <c r="K34" s="271"/>
      <c r="L34" s="97" t="s">
        <v>41</v>
      </c>
      <c r="M34" s="98" t="s">
        <v>19</v>
      </c>
      <c r="N34" s="269"/>
      <c r="O34" s="99" t="s">
        <v>12</v>
      </c>
      <c r="P34" s="100" t="s">
        <v>13</v>
      </c>
      <c r="Q34" s="289"/>
      <c r="R34" s="89"/>
      <c r="V34" s="43"/>
      <c r="W34" s="43"/>
    </row>
    <row r="35" spans="1:23" s="10" customFormat="1" ht="15" customHeight="1" thickBot="1">
      <c r="A35" s="101"/>
      <c r="B35" s="102">
        <v>1</v>
      </c>
      <c r="C35" s="193">
        <v>2</v>
      </c>
      <c r="D35" s="104">
        <v>3</v>
      </c>
      <c r="E35" s="105">
        <v>4</v>
      </c>
      <c r="F35" s="105">
        <v>5</v>
      </c>
      <c r="G35" s="105">
        <v>6</v>
      </c>
      <c r="H35" s="105">
        <v>7</v>
      </c>
      <c r="I35" s="104">
        <v>8</v>
      </c>
      <c r="J35" s="105">
        <v>9</v>
      </c>
      <c r="K35" s="106">
        <v>10</v>
      </c>
      <c r="L35" s="103">
        <v>11</v>
      </c>
      <c r="M35" s="103">
        <v>12</v>
      </c>
      <c r="N35" s="104">
        <v>13</v>
      </c>
      <c r="O35" s="103">
        <v>14</v>
      </c>
      <c r="P35" s="106">
        <v>15</v>
      </c>
      <c r="Q35" s="107">
        <v>16</v>
      </c>
      <c r="R35" s="89"/>
      <c r="V35" s="44"/>
      <c r="W35" s="44"/>
    </row>
    <row r="36" spans="1:23" s="25" customFormat="1" ht="24.75" customHeight="1">
      <c r="A36" s="108"/>
      <c r="B36" s="123"/>
      <c r="C36" s="196"/>
      <c r="D36" s="124" t="s">
        <v>39</v>
      </c>
      <c r="E36" s="125"/>
      <c r="F36" s="126"/>
      <c r="G36" s="125"/>
      <c r="H36" s="127"/>
      <c r="I36" s="127"/>
      <c r="J36" s="128"/>
      <c r="K36" s="129">
        <f>SUM(K28)</f>
        <v>0</v>
      </c>
      <c r="L36" s="130"/>
      <c r="M36" s="129">
        <f>SUM(M28)</f>
        <v>0</v>
      </c>
      <c r="N36" s="129">
        <f>SUM(N28)</f>
        <v>0</v>
      </c>
      <c r="O36" s="131"/>
      <c r="P36" s="129">
        <f>SUM(P28)</f>
        <v>0</v>
      </c>
      <c r="Q36" s="132">
        <f>SUM(Q28)</f>
        <v>0</v>
      </c>
      <c r="R36" s="117"/>
      <c r="V36" s="45"/>
      <c r="W36" s="45"/>
    </row>
    <row r="37" spans="1:23" s="178" customFormat="1" ht="69" customHeight="1">
      <c r="A37" s="162"/>
      <c r="B37" s="163">
        <v>7</v>
      </c>
      <c r="C37" s="179">
        <v>62104090</v>
      </c>
      <c r="D37" s="180" t="s">
        <v>129</v>
      </c>
      <c r="E37" s="166"/>
      <c r="F37" s="187"/>
      <c r="G37" s="187"/>
      <c r="H37" s="183"/>
      <c r="I37" s="188" t="s">
        <v>23</v>
      </c>
      <c r="J37" s="171">
        <v>140</v>
      </c>
      <c r="K37" s="172">
        <f>SUM(E37*J37)</f>
        <v>0</v>
      </c>
      <c r="L37" s="216">
        <f>IF(Q15="y",5%,0%)+IF(K100&gt;=40000,+IF(ISBLANK(D12),5%,0%+IF(ISTEXT(D12),10%,0%+IF(ISNUMBER(D12),10%,0%))))</f>
        <v>0</v>
      </c>
      <c r="M37" s="174">
        <f>SUM(K37*L37)</f>
        <v>0</v>
      </c>
      <c r="N37" s="174">
        <f>K37-M37</f>
        <v>0</v>
      </c>
      <c r="O37" s="215">
        <v>0.05</v>
      </c>
      <c r="P37" s="137">
        <f>SUM(N37*O37)</f>
        <v>0</v>
      </c>
      <c r="Q37" s="175">
        <f>SUM(N37+P37)</f>
        <v>0</v>
      </c>
      <c r="R37" s="85"/>
      <c r="V37" s="189"/>
      <c r="W37" s="189"/>
    </row>
    <row r="38" spans="1:25" s="178" customFormat="1" ht="41.25" customHeight="1">
      <c r="A38" s="162"/>
      <c r="B38" s="163">
        <v>8</v>
      </c>
      <c r="C38" s="250">
        <v>83089039</v>
      </c>
      <c r="D38" s="251" t="s">
        <v>128</v>
      </c>
      <c r="E38" s="166"/>
      <c r="F38" s="187"/>
      <c r="G38" s="187"/>
      <c r="H38" s="190"/>
      <c r="I38" s="134" t="s">
        <v>23</v>
      </c>
      <c r="J38" s="135">
        <v>25</v>
      </c>
      <c r="K38" s="172">
        <f>SUM(E38*J38)</f>
        <v>0</v>
      </c>
      <c r="L38" s="216">
        <f>IF(Q15="y",5%,0%)+IF(K100&gt;=40000,+IF(ISBLANK(D12),5%,0%+IF(ISTEXT(D12),10%,0%+IF(ISNUMBER(D12),10%,0%))))</f>
        <v>0</v>
      </c>
      <c r="M38" s="174">
        <f>SUM(K38*L38)</f>
        <v>0</v>
      </c>
      <c r="N38" s="174">
        <f>K38-M38</f>
        <v>0</v>
      </c>
      <c r="O38" s="210">
        <v>0.18</v>
      </c>
      <c r="P38" s="137">
        <f>SUM(N38*O38)</f>
        <v>0</v>
      </c>
      <c r="Q38" s="175">
        <f>SUM(N38+P38)</f>
        <v>0</v>
      </c>
      <c r="R38" s="85"/>
      <c r="S38" s="176"/>
      <c r="T38" s="176"/>
      <c r="U38" s="176"/>
      <c r="V38" s="177"/>
      <c r="W38" s="177"/>
      <c r="X38" s="176"/>
      <c r="Y38" s="176"/>
    </row>
    <row r="39" spans="1:25" s="178" customFormat="1" ht="135.75" customHeight="1">
      <c r="A39" s="162"/>
      <c r="B39" s="163">
        <v>9</v>
      </c>
      <c r="C39" s="179">
        <v>30065000</v>
      </c>
      <c r="D39" s="236" t="s">
        <v>126</v>
      </c>
      <c r="E39" s="217"/>
      <c r="F39" s="218"/>
      <c r="G39" s="219"/>
      <c r="H39" s="190"/>
      <c r="I39" s="134" t="s">
        <v>23</v>
      </c>
      <c r="J39" s="135">
        <v>560</v>
      </c>
      <c r="K39" s="172">
        <f>SUM(E39*J39)</f>
        <v>0</v>
      </c>
      <c r="L39" s="216">
        <f>IF(Q15="y",5%,0%)+IF(K100&gt;=40000,+IF(ISBLANK(D12),5%,0%+IF(ISTEXT(D12),10%,0%+IF(ISNUMBER(D12),10%,0%))))</f>
        <v>0</v>
      </c>
      <c r="M39" s="174">
        <f>SUM(K39*L39)</f>
        <v>0</v>
      </c>
      <c r="N39" s="174">
        <f>K39-M39</f>
        <v>0</v>
      </c>
      <c r="O39" s="210">
        <v>0.12</v>
      </c>
      <c r="P39" s="137">
        <f>SUM(N39*O39)</f>
        <v>0</v>
      </c>
      <c r="Q39" s="175">
        <f>SUM(N39+P39)</f>
        <v>0</v>
      </c>
      <c r="R39" s="85"/>
      <c r="S39" s="176"/>
      <c r="T39" s="176"/>
      <c r="U39" s="176"/>
      <c r="V39" s="177"/>
      <c r="W39" s="177"/>
      <c r="X39" s="176"/>
      <c r="Y39" s="176"/>
    </row>
    <row r="40" spans="1:25" s="178" customFormat="1" ht="57" customHeight="1">
      <c r="A40" s="162"/>
      <c r="B40" s="163">
        <v>10</v>
      </c>
      <c r="C40" s="250">
        <v>85131010</v>
      </c>
      <c r="D40" s="251" t="s">
        <v>127</v>
      </c>
      <c r="E40" s="217"/>
      <c r="F40" s="218"/>
      <c r="G40" s="219"/>
      <c r="H40" s="190"/>
      <c r="I40" s="134" t="s">
        <v>23</v>
      </c>
      <c r="J40" s="135">
        <v>255</v>
      </c>
      <c r="K40" s="172">
        <f>SUM(E40*J40)</f>
        <v>0</v>
      </c>
      <c r="L40" s="216">
        <f>IF(Q16="y",5%,0%)+IF(K100&gt;=40000,+IF(ISBLANK(D13),5%,0%+IF(ISTEXT(D13),10%,0%+IF(ISNUMBER(D12),10%,0%))))</f>
        <v>0</v>
      </c>
      <c r="M40" s="174">
        <f>SUM(K40*L40)</f>
        <v>0</v>
      </c>
      <c r="N40" s="174">
        <f>K40-M40</f>
        <v>0</v>
      </c>
      <c r="O40" s="252">
        <v>0.18</v>
      </c>
      <c r="P40" s="137">
        <f>SUM(N40*O40)</f>
        <v>0</v>
      </c>
      <c r="Q40" s="175">
        <f>SUM(N40+P40)</f>
        <v>0</v>
      </c>
      <c r="R40" s="85"/>
      <c r="S40" s="176"/>
      <c r="T40" s="176"/>
      <c r="U40" s="176"/>
      <c r="V40" s="177"/>
      <c r="W40" s="177"/>
      <c r="X40" s="176"/>
      <c r="Y40" s="176"/>
    </row>
    <row r="41" spans="1:25" s="178" customFormat="1" ht="57" customHeight="1">
      <c r="A41" s="162"/>
      <c r="B41" s="163">
        <v>11</v>
      </c>
      <c r="C41" s="250">
        <v>73239390</v>
      </c>
      <c r="D41" s="255" t="s">
        <v>130</v>
      </c>
      <c r="E41" s="217"/>
      <c r="F41" s="218"/>
      <c r="G41" s="219"/>
      <c r="H41" s="190"/>
      <c r="I41" s="134" t="s">
        <v>23</v>
      </c>
      <c r="J41" s="135">
        <v>560</v>
      </c>
      <c r="K41" s="172">
        <f>SUM(E41*J41)</f>
        <v>0</v>
      </c>
      <c r="L41" s="216">
        <f>IF(Q17="y",5%,0%)+IF(K100&gt;=40000,+IF(ISBLANK(D14),5%,0%+IF(ISTEXT(D14),10%,0%+IF(ISNUMBER(D12),10%,0%))))</f>
        <v>0</v>
      </c>
      <c r="M41" s="174">
        <f>SUM(K41*L41)</f>
        <v>0</v>
      </c>
      <c r="N41" s="174">
        <f>K41-M41</f>
        <v>0</v>
      </c>
      <c r="O41" s="210">
        <v>0.12</v>
      </c>
      <c r="P41" s="137">
        <f>SUM(N41*O41)</f>
        <v>0</v>
      </c>
      <c r="Q41" s="175">
        <f>SUM(N41+P41)</f>
        <v>0</v>
      </c>
      <c r="R41" s="85"/>
      <c r="S41" s="176"/>
      <c r="T41" s="176"/>
      <c r="U41" s="176"/>
      <c r="V41" s="177"/>
      <c r="W41" s="177"/>
      <c r="X41" s="176"/>
      <c r="Y41" s="176"/>
    </row>
    <row r="42" spans="1:25" s="178" customFormat="1" ht="25.5" customHeight="1">
      <c r="A42" s="162"/>
      <c r="B42" s="163">
        <v>12</v>
      </c>
      <c r="C42" s="179"/>
      <c r="D42" s="205" t="s">
        <v>69</v>
      </c>
      <c r="E42" s="218"/>
      <c r="F42" s="218"/>
      <c r="G42" s="219"/>
      <c r="H42" s="190"/>
      <c r="I42" s="134"/>
      <c r="J42" s="135"/>
      <c r="K42" s="190"/>
      <c r="L42" s="190"/>
      <c r="M42" s="190"/>
      <c r="N42" s="190"/>
      <c r="O42" s="190"/>
      <c r="P42" s="190"/>
      <c r="Q42" s="190"/>
      <c r="R42" s="85"/>
      <c r="S42" s="176"/>
      <c r="T42" s="176"/>
      <c r="U42" s="176"/>
      <c r="V42" s="177"/>
      <c r="W42" s="177"/>
      <c r="X42" s="176"/>
      <c r="Y42" s="176"/>
    </row>
    <row r="43" spans="1:23" s="178" customFormat="1" ht="19.5" customHeight="1">
      <c r="A43" s="162"/>
      <c r="B43" s="163"/>
      <c r="C43" s="197">
        <v>49119920</v>
      </c>
      <c r="D43" s="237" t="s">
        <v>70</v>
      </c>
      <c r="E43" s="208"/>
      <c r="F43" s="206"/>
      <c r="G43" s="207"/>
      <c r="H43" s="183"/>
      <c r="I43" s="134" t="s">
        <v>23</v>
      </c>
      <c r="J43" s="135">
        <v>120</v>
      </c>
      <c r="K43" s="172">
        <f>SUM(E43*J43)</f>
        <v>0</v>
      </c>
      <c r="L43" s="216">
        <f>IF(Q15="y",5%,0%)+IF(K100&gt;=40000,+IF(ISBLANK(D12),5%,0%+IF(ISTEXT(D12),10%,0%+IF(ISNUMBER(D12),10%,0%))))</f>
        <v>0</v>
      </c>
      <c r="M43" s="174">
        <f>SUM(K43*L43)</f>
        <v>0</v>
      </c>
      <c r="N43" s="174">
        <f>K43-M43</f>
        <v>0</v>
      </c>
      <c r="O43" s="210">
        <v>0.18</v>
      </c>
      <c r="P43" s="137">
        <f>SUM(N43*O43)</f>
        <v>0</v>
      </c>
      <c r="Q43" s="175">
        <f>SUM(N43+P43)</f>
        <v>0</v>
      </c>
      <c r="R43" s="138"/>
      <c r="V43" s="189"/>
      <c r="W43" s="189"/>
    </row>
    <row r="44" spans="1:23" s="178" customFormat="1" ht="19.5" customHeight="1">
      <c r="A44" s="162"/>
      <c r="B44" s="163"/>
      <c r="C44" s="197">
        <v>49119920</v>
      </c>
      <c r="D44" s="237" t="s">
        <v>88</v>
      </c>
      <c r="E44" s="208"/>
      <c r="F44" s="206"/>
      <c r="G44" s="207"/>
      <c r="H44" s="183"/>
      <c r="I44" s="134" t="s">
        <v>23</v>
      </c>
      <c r="J44" s="135">
        <v>120</v>
      </c>
      <c r="K44" s="172">
        <f>SUM(E44*J44)</f>
        <v>0</v>
      </c>
      <c r="L44" s="216">
        <f>IF(Q15="y",5%,0%)+IF(K100&gt;=40000,+IF(ISBLANK(D12),5%,0%+IF(ISTEXT(D12),10%,0%+IF(ISNUMBER(D12),10%,0%))))</f>
        <v>0</v>
      </c>
      <c r="M44" s="174">
        <f>SUM(K44*L44)</f>
        <v>0</v>
      </c>
      <c r="N44" s="174">
        <f>K44-M44</f>
        <v>0</v>
      </c>
      <c r="O44" s="210">
        <v>0.18</v>
      </c>
      <c r="P44" s="137">
        <f>SUM(N44*O44)</f>
        <v>0</v>
      </c>
      <c r="Q44" s="175">
        <f>SUM(N44+P44)</f>
        <v>0</v>
      </c>
      <c r="R44" s="138"/>
      <c r="V44" s="189"/>
      <c r="W44" s="189"/>
    </row>
    <row r="45" spans="1:23" s="178" customFormat="1" ht="19.5" customHeight="1">
      <c r="A45" s="162"/>
      <c r="B45" s="163"/>
      <c r="C45" s="197">
        <v>49119920</v>
      </c>
      <c r="D45" s="237" t="s">
        <v>89</v>
      </c>
      <c r="E45" s="208"/>
      <c r="F45" s="206"/>
      <c r="G45" s="207"/>
      <c r="H45" s="183"/>
      <c r="I45" s="134" t="s">
        <v>23</v>
      </c>
      <c r="J45" s="135">
        <v>120</v>
      </c>
      <c r="K45" s="172">
        <f>SUM(E45*J45)</f>
        <v>0</v>
      </c>
      <c r="L45" s="216">
        <f>IF(Q15="y",5%,0%)+IF(K100&gt;=40000,+IF(ISBLANK(D12),5%,0%+IF(ISTEXT(D12),10%,0%+IF(ISNUMBER(D12),10%,0%))))</f>
        <v>0</v>
      </c>
      <c r="M45" s="174">
        <f>SUM(K45*L45)</f>
        <v>0</v>
      </c>
      <c r="N45" s="174">
        <f>K45-M45</f>
        <v>0</v>
      </c>
      <c r="O45" s="210">
        <v>0.18</v>
      </c>
      <c r="P45" s="137">
        <f>SUM(N45*O45)</f>
        <v>0</v>
      </c>
      <c r="Q45" s="175">
        <f>SUM(N45+P45)</f>
        <v>0</v>
      </c>
      <c r="R45" s="138"/>
      <c r="V45" s="189"/>
      <c r="W45" s="189"/>
    </row>
    <row r="46" spans="1:23" s="178" customFormat="1" ht="19.5" customHeight="1">
      <c r="A46" s="162"/>
      <c r="B46" s="163"/>
      <c r="C46" s="197">
        <v>49119920</v>
      </c>
      <c r="D46" s="237" t="s">
        <v>90</v>
      </c>
      <c r="E46" s="208"/>
      <c r="F46" s="206"/>
      <c r="G46" s="207"/>
      <c r="H46" s="183"/>
      <c r="I46" s="134" t="s">
        <v>23</v>
      </c>
      <c r="J46" s="135">
        <v>120</v>
      </c>
      <c r="K46" s="172">
        <f>SUM(E46*J46)</f>
        <v>0</v>
      </c>
      <c r="L46" s="216">
        <f>IF(Q15="y",5%,0%)+IF(K100&gt;=40000,+IF(ISBLANK(D12),5%,0%+IF(ISTEXT(D12),10%,0%+IF(ISNUMBER(D12),10%,0%))))</f>
        <v>0</v>
      </c>
      <c r="M46" s="174">
        <f>SUM(K46*L46)</f>
        <v>0</v>
      </c>
      <c r="N46" s="174">
        <f>K46-M46</f>
        <v>0</v>
      </c>
      <c r="O46" s="210">
        <v>0.18</v>
      </c>
      <c r="P46" s="137">
        <f>SUM(N46*O46)</f>
        <v>0</v>
      </c>
      <c r="Q46" s="175">
        <f>SUM(N46+P46)</f>
        <v>0</v>
      </c>
      <c r="R46" s="138"/>
      <c r="V46" s="189"/>
      <c r="W46" s="189"/>
    </row>
    <row r="47" spans="1:23" s="178" customFormat="1" ht="19.5" customHeight="1">
      <c r="A47" s="162"/>
      <c r="B47" s="163"/>
      <c r="C47" s="197">
        <v>49119920</v>
      </c>
      <c r="D47" s="237" t="s">
        <v>91</v>
      </c>
      <c r="E47" s="208"/>
      <c r="F47" s="206"/>
      <c r="G47" s="207"/>
      <c r="H47" s="183"/>
      <c r="I47" s="134" t="s">
        <v>23</v>
      </c>
      <c r="J47" s="135">
        <v>120</v>
      </c>
      <c r="K47" s="172">
        <f>SUM(E47*J47)</f>
        <v>0</v>
      </c>
      <c r="L47" s="216">
        <f>IF(Q15="y",5%,0%)+IF(K100&gt;=40000,+IF(ISBLANK(D12),5%,0%+IF(ISTEXT(D12),10%,0%+IF(ISNUMBER(D12),10%,0%))))</f>
        <v>0</v>
      </c>
      <c r="M47" s="174">
        <f>SUM(K47*L47)</f>
        <v>0</v>
      </c>
      <c r="N47" s="174">
        <f>K47-M47</f>
        <v>0</v>
      </c>
      <c r="O47" s="210">
        <v>0.18</v>
      </c>
      <c r="P47" s="137">
        <f>SUM(N47*O47)</f>
        <v>0</v>
      </c>
      <c r="Q47" s="175">
        <f>SUM(N47+P47)</f>
        <v>0</v>
      </c>
      <c r="R47" s="138"/>
      <c r="V47" s="189"/>
      <c r="W47" s="189"/>
    </row>
    <row r="48" spans="1:23" s="178" customFormat="1" ht="18.75" customHeight="1">
      <c r="A48" s="162"/>
      <c r="B48" s="163"/>
      <c r="C48" s="197">
        <v>49119920</v>
      </c>
      <c r="D48" s="240" t="s">
        <v>92</v>
      </c>
      <c r="E48" s="208"/>
      <c r="F48" s="203"/>
      <c r="G48" s="209"/>
      <c r="H48" s="183"/>
      <c r="I48" s="134" t="s">
        <v>23</v>
      </c>
      <c r="J48" s="135">
        <v>120</v>
      </c>
      <c r="K48" s="172">
        <f aca="true" t="shared" si="4" ref="K48:K53">SUM(E48*J48)</f>
        <v>0</v>
      </c>
      <c r="L48" s="216">
        <f>IF(Q15="y",5%,0%)+IF(K100&gt;=40000,+IF(ISBLANK(D12),5%,0%+IF(ISTEXT(D12),10%,0%+IF(ISNUMBER(D12),10%,0%))))</f>
        <v>0</v>
      </c>
      <c r="M48" s="174">
        <f aca="true" t="shared" si="5" ref="M48:M53">SUM(K48*L48)</f>
        <v>0</v>
      </c>
      <c r="N48" s="174">
        <f aca="true" t="shared" si="6" ref="N48:N53">K48-M48</f>
        <v>0</v>
      </c>
      <c r="O48" s="210">
        <v>0.18</v>
      </c>
      <c r="P48" s="137">
        <f aca="true" t="shared" si="7" ref="P48:P53">SUM(N48*O48)</f>
        <v>0</v>
      </c>
      <c r="Q48" s="175">
        <f aca="true" t="shared" si="8" ref="Q48:Q53">SUM(N48+P48)</f>
        <v>0</v>
      </c>
      <c r="R48" s="85"/>
      <c r="V48" s="189"/>
      <c r="W48" s="189"/>
    </row>
    <row r="49" spans="1:23" s="178" customFormat="1" ht="19.5" customHeight="1">
      <c r="A49" s="162"/>
      <c r="B49" s="133"/>
      <c r="C49" s="197">
        <v>49119920</v>
      </c>
      <c r="D49" s="241" t="s">
        <v>93</v>
      </c>
      <c r="E49" s="211"/>
      <c r="F49" s="203"/>
      <c r="G49" s="204"/>
      <c r="H49" s="183"/>
      <c r="I49" s="134" t="s">
        <v>23</v>
      </c>
      <c r="J49" s="135">
        <v>120</v>
      </c>
      <c r="K49" s="212">
        <f t="shared" si="4"/>
        <v>0</v>
      </c>
      <c r="L49" s="216">
        <f>IF(Q15="y",5%,0%)+IF(K100&gt;=40000,+IF(ISBLANK(D12),5%,0%+IF(ISTEXT(D12),10%,0%+IF(ISNUMBER(D12),10%,0%))))</f>
        <v>0</v>
      </c>
      <c r="M49" s="136">
        <f t="shared" si="5"/>
        <v>0</v>
      </c>
      <c r="N49" s="136">
        <f t="shared" si="6"/>
        <v>0</v>
      </c>
      <c r="O49" s="210">
        <v>0.18</v>
      </c>
      <c r="P49" s="137">
        <f t="shared" si="7"/>
        <v>0</v>
      </c>
      <c r="Q49" s="175">
        <f t="shared" si="8"/>
        <v>0</v>
      </c>
      <c r="R49" s="138"/>
      <c r="V49" s="189"/>
      <c r="W49" s="189"/>
    </row>
    <row r="50" spans="1:23" s="178" customFormat="1" ht="20.25" customHeight="1">
      <c r="A50" s="162"/>
      <c r="B50" s="163"/>
      <c r="C50" s="197">
        <v>49119920</v>
      </c>
      <c r="D50" s="240" t="s">
        <v>94</v>
      </c>
      <c r="E50" s="208"/>
      <c r="F50" s="203"/>
      <c r="G50" s="209"/>
      <c r="H50" s="183"/>
      <c r="I50" s="134" t="s">
        <v>23</v>
      </c>
      <c r="J50" s="135">
        <v>120</v>
      </c>
      <c r="K50" s="172">
        <f t="shared" si="4"/>
        <v>0</v>
      </c>
      <c r="L50" s="216">
        <f>IF(Q15="y",5%,0%)+IF(K100&gt;=40000,+IF(ISBLANK(D12),5%,0%+IF(ISTEXT(D12),10%,0%+IF(ISNUMBER(D12),10%,0%))))</f>
        <v>0</v>
      </c>
      <c r="M50" s="174">
        <f t="shared" si="5"/>
        <v>0</v>
      </c>
      <c r="N50" s="174">
        <f t="shared" si="6"/>
        <v>0</v>
      </c>
      <c r="O50" s="210">
        <v>0.18</v>
      </c>
      <c r="P50" s="137">
        <f t="shared" si="7"/>
        <v>0</v>
      </c>
      <c r="Q50" s="175">
        <f t="shared" si="8"/>
        <v>0</v>
      </c>
      <c r="R50" s="85"/>
      <c r="V50" s="189"/>
      <c r="W50" s="189"/>
    </row>
    <row r="51" spans="1:23" s="178" customFormat="1" ht="18.75" customHeight="1">
      <c r="A51" s="162"/>
      <c r="B51" s="163"/>
      <c r="C51" s="197">
        <v>49119920</v>
      </c>
      <c r="D51" s="240" t="s">
        <v>95</v>
      </c>
      <c r="E51" s="208"/>
      <c r="F51" s="203"/>
      <c r="G51" s="209"/>
      <c r="H51" s="183"/>
      <c r="I51" s="134" t="s">
        <v>23</v>
      </c>
      <c r="J51" s="135">
        <v>120</v>
      </c>
      <c r="K51" s="172">
        <f t="shared" si="4"/>
        <v>0</v>
      </c>
      <c r="L51" s="216">
        <f>IF(Q15="y",5%,0%)+IF(K100&gt;=40000,+IF(ISBLANK(D12),5%,0%+IF(ISTEXT(D12),10%,0%+IF(ISNUMBER(D12),10%,0%))))</f>
        <v>0</v>
      </c>
      <c r="M51" s="174">
        <f>SUM(K51*L51)</f>
        <v>0</v>
      </c>
      <c r="N51" s="174">
        <f t="shared" si="6"/>
        <v>0</v>
      </c>
      <c r="O51" s="210">
        <v>0.18</v>
      </c>
      <c r="P51" s="137">
        <f t="shared" si="7"/>
        <v>0</v>
      </c>
      <c r="Q51" s="175">
        <f t="shared" si="8"/>
        <v>0</v>
      </c>
      <c r="R51" s="85"/>
      <c r="V51" s="189"/>
      <c r="W51" s="189"/>
    </row>
    <row r="52" spans="1:23" s="178" customFormat="1" ht="21.75" customHeight="1">
      <c r="A52" s="162"/>
      <c r="B52" s="133"/>
      <c r="C52" s="197">
        <v>49119920</v>
      </c>
      <c r="D52" s="240" t="s">
        <v>96</v>
      </c>
      <c r="E52" s="211"/>
      <c r="F52" s="203"/>
      <c r="G52" s="204"/>
      <c r="H52" s="183"/>
      <c r="I52" s="134" t="s">
        <v>23</v>
      </c>
      <c r="J52" s="135">
        <v>120</v>
      </c>
      <c r="K52" s="212">
        <f t="shared" si="4"/>
        <v>0</v>
      </c>
      <c r="L52" s="216">
        <f>IF(Q15="y",5%,0%)+IF(K100&gt;=40000,+IF(ISBLANK(D12),5%,0%+IF(ISTEXT(D12),10%,0%+IF(ISNUMBER(D12),10%,0%))))</f>
        <v>0</v>
      </c>
      <c r="M52" s="136">
        <f t="shared" si="5"/>
        <v>0</v>
      </c>
      <c r="N52" s="136">
        <f t="shared" si="6"/>
        <v>0</v>
      </c>
      <c r="O52" s="210">
        <v>0.18</v>
      </c>
      <c r="P52" s="137">
        <f t="shared" si="7"/>
        <v>0</v>
      </c>
      <c r="Q52" s="175">
        <f t="shared" si="8"/>
        <v>0</v>
      </c>
      <c r="R52" s="138"/>
      <c r="V52" s="189"/>
      <c r="W52" s="189"/>
    </row>
    <row r="53" spans="1:23" s="178" customFormat="1" ht="24.75" customHeight="1">
      <c r="A53" s="162"/>
      <c r="B53" s="133"/>
      <c r="C53" s="197">
        <v>49119920</v>
      </c>
      <c r="D53" s="240" t="s">
        <v>97</v>
      </c>
      <c r="E53" s="213"/>
      <c r="F53" s="206"/>
      <c r="G53" s="204"/>
      <c r="H53" s="183"/>
      <c r="I53" s="134" t="s">
        <v>23</v>
      </c>
      <c r="J53" s="135">
        <v>120</v>
      </c>
      <c r="K53" s="172">
        <f t="shared" si="4"/>
        <v>0</v>
      </c>
      <c r="L53" s="216">
        <f>IF(Q15="y",5%,0%)+IF(K100&gt;=40000,+IF(ISBLANK(D12),5%,0%+IF(ISTEXT(D12),10%,0%+IF(ISNUMBER(D12),10%,0%))))</f>
        <v>0</v>
      </c>
      <c r="M53" s="174">
        <f t="shared" si="5"/>
        <v>0</v>
      </c>
      <c r="N53" s="174">
        <f t="shared" si="6"/>
        <v>0</v>
      </c>
      <c r="O53" s="210">
        <v>0.18</v>
      </c>
      <c r="P53" s="137">
        <f t="shared" si="7"/>
        <v>0</v>
      </c>
      <c r="Q53" s="175">
        <f t="shared" si="8"/>
        <v>0</v>
      </c>
      <c r="R53" s="138"/>
      <c r="V53" s="189"/>
      <c r="W53" s="189"/>
    </row>
    <row r="54" spans="1:23" s="178" customFormat="1" ht="24.75" customHeight="1">
      <c r="A54" s="162"/>
      <c r="B54" s="163"/>
      <c r="C54" s="197">
        <v>49119920</v>
      </c>
      <c r="D54" s="240" t="s">
        <v>99</v>
      </c>
      <c r="E54" s="213"/>
      <c r="F54" s="239"/>
      <c r="G54" s="204"/>
      <c r="H54" s="183"/>
      <c r="I54" s="134" t="s">
        <v>23</v>
      </c>
      <c r="J54" s="135">
        <v>120</v>
      </c>
      <c r="K54" s="172">
        <f aca="true" t="shared" si="9" ref="K54:K59">SUM(E54*J54)</f>
        <v>0</v>
      </c>
      <c r="L54" s="216">
        <f>IF(Q15="y",5%,0%)+IF(K100&gt;=40000,+IF(ISBLANK(D12),5%,0%+IF(ISTEXT(D12),10%,0%+IF(ISNUMBER(D12),10%,0%))))</f>
        <v>0</v>
      </c>
      <c r="M54" s="174">
        <f aca="true" t="shared" si="10" ref="M54:M59">SUM(K54*L54)</f>
        <v>0</v>
      </c>
      <c r="N54" s="174">
        <f aca="true" t="shared" si="11" ref="N54:N59">K54-M54</f>
        <v>0</v>
      </c>
      <c r="O54" s="210">
        <v>0.18</v>
      </c>
      <c r="P54" s="137">
        <f aca="true" t="shared" si="12" ref="P54:P59">SUM(N54*O54)</f>
        <v>0</v>
      </c>
      <c r="Q54" s="175">
        <f aca="true" t="shared" si="13" ref="Q54:Q59">SUM(N54+P54)</f>
        <v>0</v>
      </c>
      <c r="R54" s="138"/>
      <c r="V54" s="189"/>
      <c r="W54" s="189"/>
    </row>
    <row r="55" spans="1:23" s="178" customFormat="1" ht="18.75" customHeight="1">
      <c r="A55" s="162"/>
      <c r="B55" s="163"/>
      <c r="C55" s="197">
        <v>49119920</v>
      </c>
      <c r="D55" s="240" t="s">
        <v>98</v>
      </c>
      <c r="E55" s="213"/>
      <c r="F55" s="239"/>
      <c r="G55" s="204"/>
      <c r="H55" s="183"/>
      <c r="I55" s="134" t="s">
        <v>23</v>
      </c>
      <c r="J55" s="135">
        <v>120</v>
      </c>
      <c r="K55" s="172">
        <f t="shared" si="9"/>
        <v>0</v>
      </c>
      <c r="L55" s="216">
        <f>IF(Q15="y",5%,0%)+IF(K100&gt;=40000,+IF(ISBLANK(D12),5%,0%+IF(ISTEXT(D12),10%,0%+IF(ISNUMBER(D12),10%,0%))))</f>
        <v>0</v>
      </c>
      <c r="M55" s="174">
        <f t="shared" si="10"/>
        <v>0</v>
      </c>
      <c r="N55" s="174">
        <f t="shared" si="11"/>
        <v>0</v>
      </c>
      <c r="O55" s="210">
        <v>0.18</v>
      </c>
      <c r="P55" s="137">
        <f t="shared" si="12"/>
        <v>0</v>
      </c>
      <c r="Q55" s="175">
        <f t="shared" si="13"/>
        <v>0</v>
      </c>
      <c r="R55" s="138"/>
      <c r="V55" s="189"/>
      <c r="W55" s="189"/>
    </row>
    <row r="56" spans="1:23" s="178" customFormat="1" ht="18.75" customHeight="1">
      <c r="A56" s="162"/>
      <c r="B56" s="163"/>
      <c r="C56" s="197">
        <v>49119920</v>
      </c>
      <c r="D56" s="240" t="s">
        <v>100</v>
      </c>
      <c r="E56" s="213"/>
      <c r="F56" s="239"/>
      <c r="G56" s="204"/>
      <c r="H56" s="183"/>
      <c r="I56" s="134" t="s">
        <v>23</v>
      </c>
      <c r="J56" s="135">
        <v>120</v>
      </c>
      <c r="K56" s="172">
        <f t="shared" si="9"/>
        <v>0</v>
      </c>
      <c r="L56" s="216">
        <f>IF(Q15="y",5%,0%)+IF(K100&gt;=40000,+IF(ISBLANK(D12),5%,0%+IF(ISTEXT(D12),10%,0%+IF(ISNUMBER(D12),10%,0%))))</f>
        <v>0</v>
      </c>
      <c r="M56" s="174">
        <f t="shared" si="10"/>
        <v>0</v>
      </c>
      <c r="N56" s="174">
        <f t="shared" si="11"/>
        <v>0</v>
      </c>
      <c r="O56" s="210">
        <v>0.18</v>
      </c>
      <c r="P56" s="137">
        <f t="shared" si="12"/>
        <v>0</v>
      </c>
      <c r="Q56" s="175">
        <f t="shared" si="13"/>
        <v>0</v>
      </c>
      <c r="R56" s="138"/>
      <c r="V56" s="189"/>
      <c r="W56" s="189"/>
    </row>
    <row r="57" spans="1:23" s="178" customFormat="1" ht="18" customHeight="1">
      <c r="A57" s="162"/>
      <c r="B57" s="163"/>
      <c r="C57" s="197">
        <v>49119920</v>
      </c>
      <c r="D57" s="240" t="s">
        <v>101</v>
      </c>
      <c r="E57" s="213"/>
      <c r="F57" s="239"/>
      <c r="G57" s="204"/>
      <c r="H57" s="183"/>
      <c r="I57" s="134" t="s">
        <v>23</v>
      </c>
      <c r="J57" s="135">
        <v>120</v>
      </c>
      <c r="K57" s="172">
        <f t="shared" si="9"/>
        <v>0</v>
      </c>
      <c r="L57" s="216">
        <f>IF(Q15="y",5%,0%)+IF(K100&gt;=40000,+IF(ISBLANK(D12),5%,0%+IF(ISTEXT(D12),10%,0%+IF(ISNUMBER(D12),10%,0%))))</f>
        <v>0</v>
      </c>
      <c r="M57" s="174">
        <f t="shared" si="10"/>
        <v>0</v>
      </c>
      <c r="N57" s="174">
        <f t="shared" si="11"/>
        <v>0</v>
      </c>
      <c r="O57" s="210">
        <v>0.18</v>
      </c>
      <c r="P57" s="137">
        <f t="shared" si="12"/>
        <v>0</v>
      </c>
      <c r="Q57" s="175">
        <f t="shared" si="13"/>
        <v>0</v>
      </c>
      <c r="R57" s="138"/>
      <c r="V57" s="189"/>
      <c r="W57" s="189"/>
    </row>
    <row r="58" spans="1:23" s="178" customFormat="1" ht="21" customHeight="1">
      <c r="A58" s="162"/>
      <c r="B58" s="163"/>
      <c r="C58" s="197">
        <v>49119920</v>
      </c>
      <c r="D58" s="240" t="s">
        <v>102</v>
      </c>
      <c r="E58" s="211"/>
      <c r="F58" s="214"/>
      <c r="G58" s="204"/>
      <c r="H58" s="183"/>
      <c r="I58" s="134" t="s">
        <v>23</v>
      </c>
      <c r="J58" s="135">
        <v>120</v>
      </c>
      <c r="K58" s="172">
        <f t="shared" si="9"/>
        <v>0</v>
      </c>
      <c r="L58" s="216">
        <f>IF(Q15="y",5%,0%)+IF(K100&gt;=40000,+IF(ISBLANK(D12),5%,0%+IF(ISTEXT(D12),10%,0%+IF(ISNUMBER(D12),10%,0%))))</f>
        <v>0</v>
      </c>
      <c r="M58" s="174">
        <f t="shared" si="10"/>
        <v>0</v>
      </c>
      <c r="N58" s="174">
        <f t="shared" si="11"/>
        <v>0</v>
      </c>
      <c r="O58" s="210">
        <v>0.18</v>
      </c>
      <c r="P58" s="137">
        <f t="shared" si="12"/>
        <v>0</v>
      </c>
      <c r="Q58" s="175">
        <f t="shared" si="13"/>
        <v>0</v>
      </c>
      <c r="R58" s="138"/>
      <c r="V58" s="189"/>
      <c r="W58" s="189"/>
    </row>
    <row r="59" spans="1:23" s="178" customFormat="1" ht="23.25" customHeight="1">
      <c r="A59" s="162"/>
      <c r="B59" s="163"/>
      <c r="C59" s="197">
        <v>49119920</v>
      </c>
      <c r="D59" s="240" t="s">
        <v>103</v>
      </c>
      <c r="E59" s="211"/>
      <c r="F59" s="214"/>
      <c r="G59" s="207"/>
      <c r="H59" s="183"/>
      <c r="I59" s="134" t="s">
        <v>23</v>
      </c>
      <c r="J59" s="135">
        <v>120</v>
      </c>
      <c r="K59" s="172">
        <f t="shared" si="9"/>
        <v>0</v>
      </c>
      <c r="L59" s="216">
        <f>IF(Q15="y",5%,0%)+IF(K100&gt;=40000,+IF(ISBLANK(D12),5%,0%+IF(ISTEXT(D12),10%,0%+IF(ISNUMBER(D12),10%,0%))))</f>
        <v>0</v>
      </c>
      <c r="M59" s="174">
        <f t="shared" si="10"/>
        <v>0</v>
      </c>
      <c r="N59" s="174">
        <f t="shared" si="11"/>
        <v>0</v>
      </c>
      <c r="O59" s="210">
        <v>0.18</v>
      </c>
      <c r="P59" s="137">
        <f t="shared" si="12"/>
        <v>0</v>
      </c>
      <c r="Q59" s="175">
        <f t="shared" si="13"/>
        <v>0</v>
      </c>
      <c r="R59" s="138"/>
      <c r="V59" s="189"/>
      <c r="W59" s="189"/>
    </row>
    <row r="60" spans="1:23" s="178" customFormat="1" ht="23.25" customHeight="1">
      <c r="A60" s="162"/>
      <c r="B60" s="163"/>
      <c r="C60" s="197">
        <v>49119920</v>
      </c>
      <c r="D60" s="240" t="s">
        <v>104</v>
      </c>
      <c r="E60" s="211"/>
      <c r="F60" s="214"/>
      <c r="G60" s="207"/>
      <c r="H60" s="183"/>
      <c r="I60" s="134" t="s">
        <v>23</v>
      </c>
      <c r="J60" s="135">
        <v>120</v>
      </c>
      <c r="K60" s="172">
        <f>SUM(E60*J60)</f>
        <v>0</v>
      </c>
      <c r="L60" s="216">
        <f>IF(Q15="y",5%,0%)+IF(K100&gt;=40000,+IF(ISBLANK(D12),5%,0%+IF(ISTEXT(D12),10%,0%+IF(ISNUMBER(D12),10%,0%))))</f>
        <v>0</v>
      </c>
      <c r="M60" s="174">
        <f>SUM(K60*L60)</f>
        <v>0</v>
      </c>
      <c r="N60" s="174">
        <f>K60-M60</f>
        <v>0</v>
      </c>
      <c r="O60" s="210">
        <v>0.18</v>
      </c>
      <c r="P60" s="137">
        <f>SUM(N60*O60)</f>
        <v>0</v>
      </c>
      <c r="Q60" s="175">
        <f>SUM(N60+P60)</f>
        <v>0</v>
      </c>
      <c r="R60" s="138"/>
      <c r="V60" s="189"/>
      <c r="W60" s="189"/>
    </row>
    <row r="61" spans="1:23" s="178" customFormat="1" ht="26.25" customHeight="1">
      <c r="A61" s="162"/>
      <c r="B61" s="244"/>
      <c r="C61" s="197">
        <v>49119920</v>
      </c>
      <c r="D61" s="242" t="s">
        <v>105</v>
      </c>
      <c r="E61" s="211"/>
      <c r="F61" s="214"/>
      <c r="G61" s="207"/>
      <c r="H61" s="183"/>
      <c r="I61" s="134" t="s">
        <v>23</v>
      </c>
      <c r="J61" s="135">
        <v>120</v>
      </c>
      <c r="K61" s="172">
        <f>SUM(E61*J61)</f>
        <v>0</v>
      </c>
      <c r="L61" s="216">
        <f>IF(Q15="y",5%,0%)+IF(K100&gt;=40000,+IF(ISBLANK(D12),5%,0%+IF(ISTEXT(D12),10%,0%+IF(ISNUMBER(D12),10%,0%))))</f>
        <v>0</v>
      </c>
      <c r="M61" s="174">
        <f>SUM(K61*L61)</f>
        <v>0</v>
      </c>
      <c r="N61" s="174">
        <f>K61-M61</f>
        <v>0</v>
      </c>
      <c r="O61" s="210">
        <v>0.18</v>
      </c>
      <c r="P61" s="137">
        <f>SUM(N61*O61)</f>
        <v>0</v>
      </c>
      <c r="Q61" s="175">
        <f>SUM(N61+P61)</f>
        <v>0</v>
      </c>
      <c r="R61" s="138"/>
      <c r="V61" s="189"/>
      <c r="W61" s="189"/>
    </row>
    <row r="62" spans="1:23" s="178" customFormat="1" ht="23.25" customHeight="1">
      <c r="A62" s="162"/>
      <c r="B62" s="163"/>
      <c r="C62" s="197">
        <v>49119920</v>
      </c>
      <c r="D62" s="240" t="s">
        <v>106</v>
      </c>
      <c r="E62" s="211"/>
      <c r="F62" s="214"/>
      <c r="G62" s="207"/>
      <c r="H62" s="183"/>
      <c r="I62" s="134" t="s">
        <v>23</v>
      </c>
      <c r="J62" s="135">
        <v>120</v>
      </c>
      <c r="K62" s="172">
        <f>SUM(E62*J62)</f>
        <v>0</v>
      </c>
      <c r="L62" s="216">
        <f>IF(Q15="y",5%,0%)+IF(K100&gt;=40000,+IF(ISBLANK(D12),5%,0%+IF(ISTEXT(D12),10%,0%+IF(ISNUMBER(D12),10%,0%))))</f>
        <v>0</v>
      </c>
      <c r="M62" s="174">
        <f>SUM(K62*L62)</f>
        <v>0</v>
      </c>
      <c r="N62" s="174">
        <f>K62-M62</f>
        <v>0</v>
      </c>
      <c r="O62" s="210">
        <v>0.18</v>
      </c>
      <c r="P62" s="137">
        <f>SUM(N62*O62)</f>
        <v>0</v>
      </c>
      <c r="Q62" s="175">
        <f>SUM(N62+P62)</f>
        <v>0</v>
      </c>
      <c r="R62" s="138"/>
      <c r="V62" s="189"/>
      <c r="W62" s="189"/>
    </row>
    <row r="63" spans="1:23" s="178" customFormat="1" ht="27.75" customHeight="1" thickBot="1">
      <c r="A63" s="162"/>
      <c r="B63" s="163"/>
      <c r="C63" s="197">
        <v>49119920</v>
      </c>
      <c r="D63" s="242" t="s">
        <v>107</v>
      </c>
      <c r="E63" s="211"/>
      <c r="F63" s="214"/>
      <c r="G63" s="207"/>
      <c r="H63" s="183"/>
      <c r="I63" s="134" t="s">
        <v>23</v>
      </c>
      <c r="J63" s="135">
        <v>120</v>
      </c>
      <c r="K63" s="172">
        <f>SUM(E63*J63)</f>
        <v>0</v>
      </c>
      <c r="L63" s="216">
        <f>IF(Q15="y",5%,0%)+IF(K100&gt;=40000,+IF(ISBLANK(D12),5%,0%+IF(ISTEXT(D12),10%,0%+IF(ISNUMBER(D12),10%,0%))))</f>
        <v>0</v>
      </c>
      <c r="M63" s="174">
        <f>SUM(K63*L63)</f>
        <v>0</v>
      </c>
      <c r="N63" s="174">
        <f>K63-M63</f>
        <v>0</v>
      </c>
      <c r="O63" s="210">
        <v>0.18</v>
      </c>
      <c r="P63" s="137">
        <f>SUM(N63*O63)</f>
        <v>0</v>
      </c>
      <c r="Q63" s="175">
        <f>SUM(N63+P63)</f>
        <v>0</v>
      </c>
      <c r="R63" s="138"/>
      <c r="V63" s="189"/>
      <c r="W63" s="189"/>
    </row>
    <row r="64" spans="1:23" s="25" customFormat="1" ht="24.75" customHeight="1" thickBot="1">
      <c r="A64" s="108"/>
      <c r="B64" s="109"/>
      <c r="C64" s="194"/>
      <c r="D64" s="110" t="s">
        <v>38</v>
      </c>
      <c r="E64" s="111"/>
      <c r="F64" s="112"/>
      <c r="G64" s="111"/>
      <c r="H64" s="127"/>
      <c r="I64" s="113"/>
      <c r="J64" s="114"/>
      <c r="K64" s="233">
        <f>SUM(K36:K63)</f>
        <v>0</v>
      </c>
      <c r="L64" s="115"/>
      <c r="M64" s="233">
        <f>SUM(M36:M63)</f>
        <v>0</v>
      </c>
      <c r="N64" s="233">
        <f>SUM(N36:N63)</f>
        <v>0</v>
      </c>
      <c r="O64" s="116"/>
      <c r="P64" s="233">
        <f>SUM(P36:P63)</f>
        <v>0</v>
      </c>
      <c r="Q64" s="234">
        <f>SUM(Q36:Q63)</f>
        <v>0</v>
      </c>
      <c r="R64" s="117"/>
      <c r="V64" s="45"/>
      <c r="W64" s="45"/>
    </row>
    <row r="65" spans="1:18" ht="21.75" customHeight="1" thickBot="1" thickTop="1">
      <c r="A65" s="51"/>
      <c r="B65" s="290" t="s">
        <v>62</v>
      </c>
      <c r="C65" s="291"/>
      <c r="D65" s="291"/>
      <c r="E65" s="291"/>
      <c r="F65" s="291"/>
      <c r="G65" s="291"/>
      <c r="H65" s="291"/>
      <c r="I65" s="291"/>
      <c r="J65" s="291"/>
      <c r="K65" s="291"/>
      <c r="L65" s="291"/>
      <c r="M65" s="291"/>
      <c r="N65" s="291"/>
      <c r="O65" s="291"/>
      <c r="P65" s="291"/>
      <c r="Q65" s="292"/>
      <c r="R65" s="89"/>
    </row>
    <row r="66" spans="1:18" ht="31.5" customHeight="1">
      <c r="A66" s="51"/>
      <c r="B66" s="118"/>
      <c r="C66" s="195"/>
      <c r="D66" s="118"/>
      <c r="E66" s="118"/>
      <c r="F66" s="118"/>
      <c r="G66" s="118"/>
      <c r="H66" s="118"/>
      <c r="I66" s="119"/>
      <c r="J66" s="118"/>
      <c r="K66" s="118"/>
      <c r="L66" s="118"/>
      <c r="M66" s="118"/>
      <c r="N66" s="118"/>
      <c r="O66" s="119"/>
      <c r="P66" s="118"/>
      <c r="Q66" s="118"/>
      <c r="R66" s="89"/>
    </row>
    <row r="67" spans="1:18" ht="15" customHeight="1" thickBot="1">
      <c r="A67" s="51"/>
      <c r="B67" s="118"/>
      <c r="C67" s="195"/>
      <c r="D67" s="118"/>
      <c r="E67" s="118"/>
      <c r="F67" s="118"/>
      <c r="G67" s="118"/>
      <c r="H67" s="118"/>
      <c r="I67" s="119"/>
      <c r="J67" s="118"/>
      <c r="K67" s="118"/>
      <c r="L67" s="118"/>
      <c r="M67" s="118"/>
      <c r="N67" s="118"/>
      <c r="O67" s="119"/>
      <c r="P67" s="118"/>
      <c r="Q67" s="118"/>
      <c r="R67" s="89"/>
    </row>
    <row r="68" spans="1:18" ht="27" thickBot="1">
      <c r="A68" s="51"/>
      <c r="B68" s="256" t="s">
        <v>117</v>
      </c>
      <c r="C68" s="257"/>
      <c r="D68" s="257"/>
      <c r="E68" s="257"/>
      <c r="F68" s="257"/>
      <c r="G68" s="257"/>
      <c r="H68" s="257"/>
      <c r="I68" s="257"/>
      <c r="J68" s="257"/>
      <c r="K68" s="257"/>
      <c r="L68" s="257"/>
      <c r="M68" s="257"/>
      <c r="N68" s="257"/>
      <c r="O68" s="257"/>
      <c r="P68" s="258"/>
      <c r="Q68" s="120" t="s">
        <v>60</v>
      </c>
      <c r="R68" s="89"/>
    </row>
    <row r="69" spans="1:23" s="12" customFormat="1" ht="64.5" customHeight="1">
      <c r="A69" s="91"/>
      <c r="B69" s="259" t="s">
        <v>1</v>
      </c>
      <c r="C69" s="261" t="s">
        <v>3</v>
      </c>
      <c r="D69" s="263" t="s">
        <v>2</v>
      </c>
      <c r="E69" s="265" t="s">
        <v>11</v>
      </c>
      <c r="F69" s="266"/>
      <c r="G69" s="267"/>
      <c r="H69" s="92"/>
      <c r="I69" s="268" t="s">
        <v>9</v>
      </c>
      <c r="J69" s="350" t="s">
        <v>10</v>
      </c>
      <c r="K69" s="270" t="s">
        <v>4</v>
      </c>
      <c r="L69" s="348" t="s">
        <v>45</v>
      </c>
      <c r="M69" s="349"/>
      <c r="N69" s="268" t="s">
        <v>5</v>
      </c>
      <c r="O69" s="286" t="s">
        <v>14</v>
      </c>
      <c r="P69" s="287"/>
      <c r="Q69" s="288" t="s">
        <v>6</v>
      </c>
      <c r="R69" s="89"/>
      <c r="V69" s="42"/>
      <c r="W69" s="42"/>
    </row>
    <row r="70" spans="1:23" s="13" customFormat="1" ht="45" customHeight="1" thickBot="1">
      <c r="A70" s="93"/>
      <c r="B70" s="260"/>
      <c r="C70" s="262"/>
      <c r="D70" s="264"/>
      <c r="E70" s="121" t="s">
        <v>43</v>
      </c>
      <c r="F70" s="121" t="s">
        <v>7</v>
      </c>
      <c r="G70" s="122" t="s">
        <v>8</v>
      </c>
      <c r="H70" s="96"/>
      <c r="I70" s="269"/>
      <c r="J70" s="351"/>
      <c r="K70" s="271"/>
      <c r="L70" s="97" t="s">
        <v>41</v>
      </c>
      <c r="M70" s="98" t="s">
        <v>19</v>
      </c>
      <c r="N70" s="269"/>
      <c r="O70" s="99" t="s">
        <v>12</v>
      </c>
      <c r="P70" s="100" t="s">
        <v>13</v>
      </c>
      <c r="Q70" s="289"/>
      <c r="R70" s="89"/>
      <c r="V70" s="43"/>
      <c r="W70" s="43"/>
    </row>
    <row r="71" spans="1:23" s="10" customFormat="1" ht="15" customHeight="1" thickBot="1">
      <c r="A71" s="101"/>
      <c r="B71" s="102">
        <v>1</v>
      </c>
      <c r="C71" s="193">
        <v>2</v>
      </c>
      <c r="D71" s="104">
        <v>3</v>
      </c>
      <c r="E71" s="105">
        <v>4</v>
      </c>
      <c r="F71" s="105">
        <v>5</v>
      </c>
      <c r="G71" s="105">
        <v>6</v>
      </c>
      <c r="H71" s="105">
        <v>7</v>
      </c>
      <c r="I71" s="104">
        <v>8</v>
      </c>
      <c r="J71" s="105">
        <v>9</v>
      </c>
      <c r="K71" s="106">
        <v>10</v>
      </c>
      <c r="L71" s="103">
        <v>11</v>
      </c>
      <c r="M71" s="103">
        <v>12</v>
      </c>
      <c r="N71" s="104">
        <v>13</v>
      </c>
      <c r="O71" s="103">
        <v>14</v>
      </c>
      <c r="P71" s="106">
        <v>15</v>
      </c>
      <c r="Q71" s="107">
        <v>16</v>
      </c>
      <c r="R71" s="89"/>
      <c r="V71" s="44"/>
      <c r="W71" s="44"/>
    </row>
    <row r="72" spans="1:23" s="25" customFormat="1" ht="30" customHeight="1">
      <c r="A72" s="108"/>
      <c r="B72" s="123"/>
      <c r="C72" s="196"/>
      <c r="D72" s="124" t="s">
        <v>39</v>
      </c>
      <c r="E72" s="125"/>
      <c r="F72" s="126"/>
      <c r="G72" s="125"/>
      <c r="H72" s="127"/>
      <c r="I72" s="127"/>
      <c r="J72" s="128"/>
      <c r="K72" s="129">
        <f>SUM(K64)</f>
        <v>0</v>
      </c>
      <c r="L72" s="130"/>
      <c r="M72" s="129">
        <f>SUM(M64)</f>
        <v>0</v>
      </c>
      <c r="N72" s="129">
        <f>SUM(N64)</f>
        <v>0</v>
      </c>
      <c r="O72" s="131"/>
      <c r="P72" s="129">
        <f>SUM(P64)</f>
        <v>0</v>
      </c>
      <c r="Q72" s="132">
        <f>SUM(Q64)</f>
        <v>0</v>
      </c>
      <c r="R72" s="117"/>
      <c r="V72" s="45"/>
      <c r="W72" s="45"/>
    </row>
    <row r="73" spans="1:23" s="178" customFormat="1" ht="30.75" customHeight="1">
      <c r="A73" s="162"/>
      <c r="B73" s="163"/>
      <c r="C73" s="197">
        <v>49119920</v>
      </c>
      <c r="D73" s="242" t="s">
        <v>108</v>
      </c>
      <c r="E73" s="211"/>
      <c r="F73" s="239"/>
      <c r="G73" s="207"/>
      <c r="H73" s="183"/>
      <c r="I73" s="188" t="s">
        <v>23</v>
      </c>
      <c r="J73" s="171">
        <v>120</v>
      </c>
      <c r="K73" s="172">
        <f aca="true" t="shared" si="14" ref="K73:K80">SUM(E73*J73)</f>
        <v>0</v>
      </c>
      <c r="L73" s="216">
        <f>IF(Q15="y",5%,0%)+IF(K100&gt;=40000,+IF(ISBLANK(D12),5%,0%+IF(ISTEXT(D12),10%,0%+IF(ISNUMBER(D12),10%,0%))))</f>
        <v>0</v>
      </c>
      <c r="M73" s="174">
        <f aca="true" t="shared" si="15" ref="M73:M82">SUM(K73*L73)</f>
        <v>0</v>
      </c>
      <c r="N73" s="174">
        <f aca="true" t="shared" si="16" ref="N73:N82">K73-M73</f>
        <v>0</v>
      </c>
      <c r="O73" s="215">
        <v>0.18</v>
      </c>
      <c r="P73" s="137">
        <f aca="true" t="shared" si="17" ref="P73:P82">SUM(N73*O73)</f>
        <v>0</v>
      </c>
      <c r="Q73" s="175">
        <f aca="true" t="shared" si="18" ref="Q73:Q82">SUM(N73+P73)</f>
        <v>0</v>
      </c>
      <c r="R73" s="138"/>
      <c r="V73" s="189"/>
      <c r="W73" s="189"/>
    </row>
    <row r="74" spans="1:23" s="178" customFormat="1" ht="19.5" customHeight="1">
      <c r="A74" s="162"/>
      <c r="B74" s="163"/>
      <c r="C74" s="197">
        <v>49119920</v>
      </c>
      <c r="D74" s="242" t="s">
        <v>109</v>
      </c>
      <c r="E74" s="211"/>
      <c r="F74" s="239"/>
      <c r="G74" s="207"/>
      <c r="H74" s="183"/>
      <c r="I74" s="188" t="s">
        <v>23</v>
      </c>
      <c r="J74" s="171">
        <v>120</v>
      </c>
      <c r="K74" s="172">
        <f t="shared" si="14"/>
        <v>0</v>
      </c>
      <c r="L74" s="216">
        <f>IF(Q15="y",5%,0%)+IF(K100&gt;=40000,+IF(ISBLANK(D12),5%,0%+IF(ISTEXT(D12),10%,0%+IF(ISNUMBER(D12),10%,0%))))</f>
        <v>0</v>
      </c>
      <c r="M74" s="174">
        <f t="shared" si="15"/>
        <v>0</v>
      </c>
      <c r="N74" s="174">
        <f t="shared" si="16"/>
        <v>0</v>
      </c>
      <c r="O74" s="215">
        <v>0.18</v>
      </c>
      <c r="P74" s="137">
        <f t="shared" si="17"/>
        <v>0</v>
      </c>
      <c r="Q74" s="175">
        <f t="shared" si="18"/>
        <v>0</v>
      </c>
      <c r="R74" s="138"/>
      <c r="V74" s="189"/>
      <c r="W74" s="189"/>
    </row>
    <row r="75" spans="1:23" s="178" customFormat="1" ht="18" customHeight="1">
      <c r="A75" s="162"/>
      <c r="B75" s="133"/>
      <c r="C75" s="197">
        <v>49119920</v>
      </c>
      <c r="D75" s="237" t="s">
        <v>110</v>
      </c>
      <c r="E75" s="211"/>
      <c r="F75" s="206"/>
      <c r="G75" s="204"/>
      <c r="H75" s="183"/>
      <c r="I75" s="188" t="s">
        <v>23</v>
      </c>
      <c r="J75" s="171">
        <v>120</v>
      </c>
      <c r="K75" s="172">
        <f t="shared" si="14"/>
        <v>0</v>
      </c>
      <c r="L75" s="216">
        <f>IF(Q15="y",5%,0%)+IF(K100&gt;=40000,+IF(ISBLANK(D12),5%,0%+IF(ISTEXT(D12),10%,0%+IF(ISNUMBER(D12),10%,0%))))</f>
        <v>0</v>
      </c>
      <c r="M75" s="174">
        <f t="shared" si="15"/>
        <v>0</v>
      </c>
      <c r="N75" s="174">
        <f t="shared" si="16"/>
        <v>0</v>
      </c>
      <c r="O75" s="215">
        <v>0.18</v>
      </c>
      <c r="P75" s="137">
        <f t="shared" si="17"/>
        <v>0</v>
      </c>
      <c r="Q75" s="175">
        <f t="shared" si="18"/>
        <v>0</v>
      </c>
      <c r="R75" s="138"/>
      <c r="V75" s="189"/>
      <c r="W75" s="189"/>
    </row>
    <row r="76" spans="1:23" s="178" customFormat="1" ht="18" customHeight="1">
      <c r="A76" s="162"/>
      <c r="B76" s="133"/>
      <c r="C76" s="197">
        <v>49119920</v>
      </c>
      <c r="D76" s="237" t="s">
        <v>111</v>
      </c>
      <c r="E76" s="211"/>
      <c r="F76" s="238"/>
      <c r="G76" s="204"/>
      <c r="H76" s="183"/>
      <c r="I76" s="188" t="s">
        <v>23</v>
      </c>
      <c r="J76" s="171">
        <v>120</v>
      </c>
      <c r="K76" s="172">
        <f t="shared" si="14"/>
        <v>0</v>
      </c>
      <c r="L76" s="216">
        <f>IF(Q15="y",5%,0%)+IF(K100&gt;=40000,+IF(ISBLANK(D12),5%,0%+IF(ISTEXT(D12),10%,0%+IF(ISNUMBER(D12),10%,0%))))</f>
        <v>0</v>
      </c>
      <c r="M76" s="174">
        <f t="shared" si="15"/>
        <v>0</v>
      </c>
      <c r="N76" s="174">
        <f t="shared" si="16"/>
        <v>0</v>
      </c>
      <c r="O76" s="215">
        <v>0.18</v>
      </c>
      <c r="P76" s="137">
        <f t="shared" si="17"/>
        <v>0</v>
      </c>
      <c r="Q76" s="175">
        <f t="shared" si="18"/>
        <v>0</v>
      </c>
      <c r="R76" s="138"/>
      <c r="V76" s="189"/>
      <c r="W76" s="189"/>
    </row>
    <row r="77" spans="1:23" s="178" customFormat="1" ht="22.5" customHeight="1">
      <c r="A77" s="162"/>
      <c r="B77" s="133"/>
      <c r="C77" s="197">
        <v>49119920</v>
      </c>
      <c r="D77" s="237" t="s">
        <v>112</v>
      </c>
      <c r="E77" s="211"/>
      <c r="F77" s="238"/>
      <c r="G77" s="204"/>
      <c r="H77" s="183"/>
      <c r="I77" s="188" t="s">
        <v>23</v>
      </c>
      <c r="J77" s="171">
        <v>120</v>
      </c>
      <c r="K77" s="172">
        <f t="shared" si="14"/>
        <v>0</v>
      </c>
      <c r="L77" s="216">
        <f>IF(Q15="y",5%,0%)+IF(K100&gt;=40000,+IF(ISBLANK(D12),5%,0%+IF(ISTEXT(D12),10%,0%+IF(ISNUMBER(D12),10%,0%))))</f>
        <v>0</v>
      </c>
      <c r="M77" s="174">
        <f t="shared" si="15"/>
        <v>0</v>
      </c>
      <c r="N77" s="174">
        <f t="shared" si="16"/>
        <v>0</v>
      </c>
      <c r="O77" s="215">
        <v>0.18</v>
      </c>
      <c r="P77" s="137">
        <f t="shared" si="17"/>
        <v>0</v>
      </c>
      <c r="Q77" s="175">
        <f t="shared" si="18"/>
        <v>0</v>
      </c>
      <c r="R77" s="138"/>
      <c r="V77" s="189"/>
      <c r="W77" s="189"/>
    </row>
    <row r="78" spans="1:23" s="178" customFormat="1" ht="20.25" customHeight="1">
      <c r="A78" s="162"/>
      <c r="B78" s="133"/>
      <c r="C78" s="231">
        <v>49119920</v>
      </c>
      <c r="D78" s="223" t="s">
        <v>113</v>
      </c>
      <c r="E78" s="211"/>
      <c r="F78" s="238"/>
      <c r="G78" s="204"/>
      <c r="H78" s="183"/>
      <c r="I78" s="188" t="s">
        <v>23</v>
      </c>
      <c r="J78" s="171">
        <v>120</v>
      </c>
      <c r="K78" s="172">
        <f t="shared" si="14"/>
        <v>0</v>
      </c>
      <c r="L78" s="216">
        <f>IF(Q15="y",5%,0%)+IF(K100&gt;=40000,+IF(ISBLANK(D12),5%,0%+IF(ISTEXT(D12),10%,0%+IF(ISNUMBER(D12),10%,0%))))</f>
        <v>0</v>
      </c>
      <c r="M78" s="174">
        <f t="shared" si="15"/>
        <v>0</v>
      </c>
      <c r="N78" s="174">
        <f t="shared" si="16"/>
        <v>0</v>
      </c>
      <c r="O78" s="215">
        <v>0.18</v>
      </c>
      <c r="P78" s="137">
        <f t="shared" si="17"/>
        <v>0</v>
      </c>
      <c r="Q78" s="175">
        <f t="shared" si="18"/>
        <v>0</v>
      </c>
      <c r="R78" s="138"/>
      <c r="V78" s="189"/>
      <c r="W78" s="189"/>
    </row>
    <row r="79" spans="1:23" s="178" customFormat="1" ht="20.25" customHeight="1">
      <c r="A79" s="162"/>
      <c r="B79" s="133"/>
      <c r="C79" s="231">
        <v>49119920</v>
      </c>
      <c r="D79" s="223" t="s">
        <v>114</v>
      </c>
      <c r="E79" s="211"/>
      <c r="F79" s="238"/>
      <c r="G79" s="204"/>
      <c r="H79" s="183"/>
      <c r="I79" s="188" t="s">
        <v>23</v>
      </c>
      <c r="J79" s="171">
        <v>120</v>
      </c>
      <c r="K79" s="172">
        <f t="shared" si="14"/>
        <v>0</v>
      </c>
      <c r="L79" s="216">
        <f>IF(Q15="y",5%,0%)+IF(K100&gt;=40000,+IF(ISBLANK(D12),5%,0%+IF(ISTEXT(D12),10%,0%+IF(ISNUMBER(D12),10%,0%))))</f>
        <v>0</v>
      </c>
      <c r="M79" s="174">
        <f t="shared" si="15"/>
        <v>0</v>
      </c>
      <c r="N79" s="174">
        <f t="shared" si="16"/>
        <v>0</v>
      </c>
      <c r="O79" s="215">
        <v>0.18</v>
      </c>
      <c r="P79" s="137">
        <f t="shared" si="17"/>
        <v>0</v>
      </c>
      <c r="Q79" s="175">
        <f t="shared" si="18"/>
        <v>0</v>
      </c>
      <c r="R79" s="138"/>
      <c r="V79" s="189"/>
      <c r="W79" s="189"/>
    </row>
    <row r="80" spans="1:23" s="178" customFormat="1" ht="18.75" customHeight="1">
      <c r="A80" s="162"/>
      <c r="B80" s="133"/>
      <c r="C80" s="231">
        <v>49119920</v>
      </c>
      <c r="D80" s="243" t="s">
        <v>115</v>
      </c>
      <c r="E80" s="211"/>
      <c r="F80" s="238"/>
      <c r="G80" s="204"/>
      <c r="H80" s="183"/>
      <c r="I80" s="188" t="s">
        <v>23</v>
      </c>
      <c r="J80" s="171">
        <v>120</v>
      </c>
      <c r="K80" s="172">
        <f t="shared" si="14"/>
        <v>0</v>
      </c>
      <c r="L80" s="216">
        <f>IF(Q15="y",5%,0%)+IF(K100&gt;=40000,+IF(ISBLANK(D12),5%,0%+IF(ISTEXT(D12),10%,0%+IF(ISNUMBER(D12),10%,0%))))</f>
        <v>0</v>
      </c>
      <c r="M80" s="174">
        <f t="shared" si="15"/>
        <v>0</v>
      </c>
      <c r="N80" s="174">
        <f t="shared" si="16"/>
        <v>0</v>
      </c>
      <c r="O80" s="215">
        <v>0.18</v>
      </c>
      <c r="P80" s="137">
        <f t="shared" si="17"/>
        <v>0</v>
      </c>
      <c r="Q80" s="175">
        <f t="shared" si="18"/>
        <v>0</v>
      </c>
      <c r="R80" s="138"/>
      <c r="V80" s="189"/>
      <c r="W80" s="189"/>
    </row>
    <row r="81" spans="1:23" s="178" customFormat="1" ht="19.5" customHeight="1">
      <c r="A81" s="162"/>
      <c r="B81" s="163">
        <v>13</v>
      </c>
      <c r="C81" s="368" t="s">
        <v>71</v>
      </c>
      <c r="D81" s="369"/>
      <c r="E81" s="370"/>
      <c r="F81" s="214"/>
      <c r="G81" s="207"/>
      <c r="H81" s="190"/>
      <c r="I81" s="190"/>
      <c r="J81" s="190"/>
      <c r="K81" s="190"/>
      <c r="L81" s="190"/>
      <c r="M81" s="190"/>
      <c r="N81" s="190"/>
      <c r="O81" s="190"/>
      <c r="P81" s="190"/>
      <c r="Q81" s="232"/>
      <c r="R81" s="138"/>
      <c r="V81" s="189"/>
      <c r="W81" s="189"/>
    </row>
    <row r="82" spans="1:23" s="178" customFormat="1" ht="21" customHeight="1">
      <c r="A82" s="162"/>
      <c r="B82" s="163"/>
      <c r="C82" s="188">
        <v>49111090</v>
      </c>
      <c r="D82" s="165" t="s">
        <v>122</v>
      </c>
      <c r="E82" s="204"/>
      <c r="F82" s="182"/>
      <c r="G82" s="183"/>
      <c r="H82" s="183"/>
      <c r="I82" s="188" t="s">
        <v>23</v>
      </c>
      <c r="J82" s="171">
        <v>250</v>
      </c>
      <c r="K82" s="172">
        <f>SUM(F82*J82)</f>
        <v>0</v>
      </c>
      <c r="L82" s="216">
        <f>IF(Q15="y",5%,0%)+IF(K100&gt;=40000,+IF(ISBLANK(D12),5%,0%+IF(ISTEXT(D12),10%,0%+IF(ISNUMBER(D12),10%,0%))))</f>
        <v>0</v>
      </c>
      <c r="M82" s="174">
        <f t="shared" si="15"/>
        <v>0</v>
      </c>
      <c r="N82" s="174">
        <f t="shared" si="16"/>
        <v>0</v>
      </c>
      <c r="O82" s="215">
        <v>0.18</v>
      </c>
      <c r="P82" s="137">
        <f t="shared" si="17"/>
        <v>0</v>
      </c>
      <c r="Q82" s="175">
        <f t="shared" si="18"/>
        <v>0</v>
      </c>
      <c r="R82" s="138"/>
      <c r="V82" s="189"/>
      <c r="W82" s="189"/>
    </row>
    <row r="83" spans="1:23" s="178" customFormat="1" ht="19.5" customHeight="1">
      <c r="A83" s="162"/>
      <c r="B83" s="163"/>
      <c r="C83" s="188">
        <v>49111090</v>
      </c>
      <c r="D83" s="165" t="s">
        <v>84</v>
      </c>
      <c r="E83" s="204"/>
      <c r="F83" s="182"/>
      <c r="G83" s="183"/>
      <c r="H83" s="183"/>
      <c r="I83" s="188" t="s">
        <v>23</v>
      </c>
      <c r="J83" s="171">
        <v>230</v>
      </c>
      <c r="K83" s="172">
        <f>SUM(F83*J83)</f>
        <v>0</v>
      </c>
      <c r="L83" s="216">
        <f>IF(Q15="y",5%,0%)+IF(K100&gt;=40000,+IF(ISBLANK(D12),5%,0%+IF(ISTEXT(D12),10%,0%+IF(ISNUMBER(D12),10%,0%))))</f>
        <v>0</v>
      </c>
      <c r="M83" s="174">
        <f aca="true" t="shared" si="19" ref="M83:M99">SUM(K83*L83)</f>
        <v>0</v>
      </c>
      <c r="N83" s="174">
        <f aca="true" t="shared" si="20" ref="N83:N99">K83-M83</f>
        <v>0</v>
      </c>
      <c r="O83" s="215">
        <v>0.18</v>
      </c>
      <c r="P83" s="137">
        <f aca="true" t="shared" si="21" ref="P83:P99">SUM(N83*O83)</f>
        <v>0</v>
      </c>
      <c r="Q83" s="175">
        <f aca="true" t="shared" si="22" ref="Q83:Q99">SUM(N83+P83)</f>
        <v>0</v>
      </c>
      <c r="R83" s="138"/>
      <c r="V83" s="189"/>
      <c r="W83" s="189"/>
    </row>
    <row r="84" spans="1:23" s="178" customFormat="1" ht="20.25" customHeight="1">
      <c r="A84" s="162"/>
      <c r="B84" s="163"/>
      <c r="C84" s="188">
        <v>49111090</v>
      </c>
      <c r="D84" s="165" t="s">
        <v>85</v>
      </c>
      <c r="E84" s="204"/>
      <c r="F84" s="204"/>
      <c r="G84" s="182"/>
      <c r="H84" s="183"/>
      <c r="I84" s="188" t="s">
        <v>23</v>
      </c>
      <c r="J84" s="171">
        <v>250</v>
      </c>
      <c r="K84" s="172">
        <f>SUM(G84*J84)</f>
        <v>0</v>
      </c>
      <c r="L84" s="216">
        <f>IF(Q15="y",5%,0%)+IF(K100&gt;=40000,+IF(ISBLANK(D12),5%,0%+IF(ISTEXT(D12),10%,0%+IF(ISNUMBER(D12),10%,0%))))</f>
        <v>0</v>
      </c>
      <c r="M84" s="174">
        <f t="shared" si="19"/>
        <v>0</v>
      </c>
      <c r="N84" s="174">
        <f t="shared" si="20"/>
        <v>0</v>
      </c>
      <c r="O84" s="215">
        <v>0.18</v>
      </c>
      <c r="P84" s="137">
        <f t="shared" si="21"/>
        <v>0</v>
      </c>
      <c r="Q84" s="175">
        <f t="shared" si="22"/>
        <v>0</v>
      </c>
      <c r="R84" s="138"/>
      <c r="V84" s="189"/>
      <c r="W84" s="189"/>
    </row>
    <row r="85" spans="1:23" s="178" customFormat="1" ht="20.25" customHeight="1">
      <c r="A85" s="162"/>
      <c r="B85" s="163"/>
      <c r="C85" s="188">
        <v>49111090</v>
      </c>
      <c r="D85" s="165" t="s">
        <v>72</v>
      </c>
      <c r="E85" s="204"/>
      <c r="F85" s="182"/>
      <c r="G85" s="183"/>
      <c r="H85" s="183"/>
      <c r="I85" s="188" t="s">
        <v>23</v>
      </c>
      <c r="J85" s="171">
        <v>330</v>
      </c>
      <c r="K85" s="172">
        <f>SUM(F85*J85)</f>
        <v>0</v>
      </c>
      <c r="L85" s="216">
        <f>IF(Q15="y",5%,0%)+IF(K100&gt;=40000,+IF(ISBLANK(D12),5%,0%+IF(ISTEXT(D12),10%,0%+IF(ISNUMBER(D12),10%,0%))))</f>
        <v>0</v>
      </c>
      <c r="M85" s="174">
        <f t="shared" si="19"/>
        <v>0</v>
      </c>
      <c r="N85" s="174">
        <f t="shared" si="20"/>
        <v>0</v>
      </c>
      <c r="O85" s="215">
        <v>0.18</v>
      </c>
      <c r="P85" s="137">
        <f t="shared" si="21"/>
        <v>0</v>
      </c>
      <c r="Q85" s="175">
        <f t="shared" si="22"/>
        <v>0</v>
      </c>
      <c r="R85" s="138"/>
      <c r="V85" s="189"/>
      <c r="W85" s="189"/>
    </row>
    <row r="86" spans="1:23" s="178" customFormat="1" ht="18.75" customHeight="1">
      <c r="A86" s="162"/>
      <c r="B86" s="163"/>
      <c r="C86" s="188">
        <v>49111090</v>
      </c>
      <c r="D86" s="165" t="s">
        <v>73</v>
      </c>
      <c r="E86" s="204"/>
      <c r="F86" s="182"/>
      <c r="G86" s="183"/>
      <c r="H86" s="183"/>
      <c r="I86" s="188" t="s">
        <v>23</v>
      </c>
      <c r="J86" s="171">
        <v>330</v>
      </c>
      <c r="K86" s="172">
        <f>SUM(F86*J86)</f>
        <v>0</v>
      </c>
      <c r="L86" s="216">
        <f>IF(Q15="y",5%,0%)+IF(K100&gt;=40000,+IF(ISBLANK(D12),5%,0%+IF(ISTEXT(D12),10%,0%+IF(ISNUMBER(D12),10%,0%))))</f>
        <v>0</v>
      </c>
      <c r="M86" s="174">
        <f t="shared" si="19"/>
        <v>0</v>
      </c>
      <c r="N86" s="174">
        <f t="shared" si="20"/>
        <v>0</v>
      </c>
      <c r="O86" s="215">
        <v>0.18</v>
      </c>
      <c r="P86" s="137">
        <f t="shared" si="21"/>
        <v>0</v>
      </c>
      <c r="Q86" s="175">
        <f t="shared" si="22"/>
        <v>0</v>
      </c>
      <c r="R86" s="138"/>
      <c r="V86" s="189"/>
      <c r="W86" s="189"/>
    </row>
    <row r="87" spans="1:23" s="178" customFormat="1" ht="20.25" customHeight="1">
      <c r="A87" s="162"/>
      <c r="B87" s="163"/>
      <c r="C87" s="188">
        <v>49111090</v>
      </c>
      <c r="D87" s="165" t="s">
        <v>86</v>
      </c>
      <c r="E87" s="204"/>
      <c r="F87" s="182"/>
      <c r="G87" s="183"/>
      <c r="H87" s="183"/>
      <c r="I87" s="188" t="s">
        <v>23</v>
      </c>
      <c r="J87" s="171">
        <v>220</v>
      </c>
      <c r="K87" s="172">
        <f>SUM(F87*J87)</f>
        <v>0</v>
      </c>
      <c r="L87" s="216">
        <f>IF(Q15="y",5%,0%)+IF(K100&gt;=40000,+IF(ISBLANK(D12),5%,0%+IF(ISTEXT(D12),10%,0%+IF(ISNUMBER(D12),10%,0%))))</f>
        <v>0</v>
      </c>
      <c r="M87" s="174">
        <f t="shared" si="19"/>
        <v>0</v>
      </c>
      <c r="N87" s="174">
        <f t="shared" si="20"/>
        <v>0</v>
      </c>
      <c r="O87" s="215">
        <v>0.18</v>
      </c>
      <c r="P87" s="137">
        <f t="shared" si="21"/>
        <v>0</v>
      </c>
      <c r="Q87" s="175">
        <f t="shared" si="22"/>
        <v>0</v>
      </c>
      <c r="R87" s="138"/>
      <c r="V87" s="189"/>
      <c r="W87" s="189"/>
    </row>
    <row r="88" spans="1:23" s="178" customFormat="1" ht="19.5" customHeight="1">
      <c r="A88" s="162"/>
      <c r="B88" s="163"/>
      <c r="C88" s="188">
        <v>49111090</v>
      </c>
      <c r="D88" s="165" t="s">
        <v>87</v>
      </c>
      <c r="E88" s="204"/>
      <c r="F88" s="214"/>
      <c r="G88" s="182"/>
      <c r="H88" s="183"/>
      <c r="I88" s="188" t="s">
        <v>23</v>
      </c>
      <c r="J88" s="171">
        <v>230</v>
      </c>
      <c r="K88" s="172">
        <f>SUM(G88*J88)</f>
        <v>0</v>
      </c>
      <c r="L88" s="216">
        <f>IF(Q15="y",5%,0%)+IF(K100&gt;=40000,+IF(ISBLANK(D12),5%,0%+IF(ISTEXT(D12),10%,0%+IF(ISNUMBER(D12),10%,0%))))</f>
        <v>0</v>
      </c>
      <c r="M88" s="174">
        <f t="shared" si="19"/>
        <v>0</v>
      </c>
      <c r="N88" s="174">
        <f t="shared" si="20"/>
        <v>0</v>
      </c>
      <c r="O88" s="215">
        <v>0.18</v>
      </c>
      <c r="P88" s="137">
        <f t="shared" si="21"/>
        <v>0</v>
      </c>
      <c r="Q88" s="175">
        <f t="shared" si="22"/>
        <v>0</v>
      </c>
      <c r="R88" s="138"/>
      <c r="V88" s="189"/>
      <c r="W88" s="189"/>
    </row>
    <row r="89" spans="1:23" s="178" customFormat="1" ht="19.5" customHeight="1">
      <c r="A89" s="162"/>
      <c r="B89" s="163"/>
      <c r="C89" s="188">
        <v>49111090</v>
      </c>
      <c r="D89" s="165" t="s">
        <v>74</v>
      </c>
      <c r="E89" s="204"/>
      <c r="F89" s="182"/>
      <c r="G89" s="183"/>
      <c r="H89" s="183"/>
      <c r="I89" s="188" t="s">
        <v>23</v>
      </c>
      <c r="J89" s="171">
        <v>170</v>
      </c>
      <c r="K89" s="172">
        <f aca="true" t="shared" si="23" ref="K89:K99">SUM(F89*J89)</f>
        <v>0</v>
      </c>
      <c r="L89" s="216">
        <f>IF(Q15="y",5%,0%)+IF(K100&gt;=40000,+IF(ISBLANK(D12),5%,0%+IF(ISTEXT(D12),10%,0%+IF(ISNUMBER(D12),10%,0%))))</f>
        <v>0</v>
      </c>
      <c r="M89" s="174">
        <f t="shared" si="19"/>
        <v>0</v>
      </c>
      <c r="N89" s="174">
        <f t="shared" si="20"/>
        <v>0</v>
      </c>
      <c r="O89" s="215">
        <v>0.18</v>
      </c>
      <c r="P89" s="137">
        <f t="shared" si="21"/>
        <v>0</v>
      </c>
      <c r="Q89" s="175">
        <f t="shared" si="22"/>
        <v>0</v>
      </c>
      <c r="R89" s="138"/>
      <c r="V89" s="189"/>
      <c r="W89" s="189"/>
    </row>
    <row r="90" spans="1:23" s="178" customFormat="1" ht="19.5" customHeight="1">
      <c r="A90" s="162"/>
      <c r="B90" s="163"/>
      <c r="C90" s="188">
        <v>49111090</v>
      </c>
      <c r="D90" s="165" t="s">
        <v>75</v>
      </c>
      <c r="E90" s="204"/>
      <c r="F90" s="182"/>
      <c r="G90" s="183"/>
      <c r="H90" s="183"/>
      <c r="I90" s="188" t="s">
        <v>23</v>
      </c>
      <c r="J90" s="171">
        <v>220</v>
      </c>
      <c r="K90" s="172">
        <f t="shared" si="23"/>
        <v>0</v>
      </c>
      <c r="L90" s="216">
        <f>IF(Q15="y",5%,0%)+IF(K100&gt;=40000,+IF(ISBLANK(D12),5%,0%+IF(ISTEXT(D12),10%,0%+IF(ISNUMBER(D12),10%,0%))))</f>
        <v>0</v>
      </c>
      <c r="M90" s="174">
        <f t="shared" si="19"/>
        <v>0</v>
      </c>
      <c r="N90" s="174">
        <f t="shared" si="20"/>
        <v>0</v>
      </c>
      <c r="O90" s="215">
        <v>0.18</v>
      </c>
      <c r="P90" s="137">
        <f t="shared" si="21"/>
        <v>0</v>
      </c>
      <c r="Q90" s="175">
        <f t="shared" si="22"/>
        <v>0</v>
      </c>
      <c r="R90" s="138"/>
      <c r="V90" s="189"/>
      <c r="W90" s="189"/>
    </row>
    <row r="91" spans="1:23" s="178" customFormat="1" ht="26.25" customHeight="1">
      <c r="A91" s="162"/>
      <c r="B91" s="163"/>
      <c r="C91" s="188">
        <v>49111090</v>
      </c>
      <c r="D91" s="165" t="s">
        <v>76</v>
      </c>
      <c r="E91" s="204"/>
      <c r="F91" s="182"/>
      <c r="G91" s="183"/>
      <c r="H91" s="183"/>
      <c r="I91" s="188" t="s">
        <v>23</v>
      </c>
      <c r="J91" s="171">
        <v>250</v>
      </c>
      <c r="K91" s="172">
        <f t="shared" si="23"/>
        <v>0</v>
      </c>
      <c r="L91" s="216">
        <f>IF(Q15="y",5%,0%)+IF(K100&gt;=40000,+IF(ISBLANK(D12),5%,0%+IF(ISTEXT(D12),10%,0%+IF(ISNUMBER(D12),10%,0%))))</f>
        <v>0</v>
      </c>
      <c r="M91" s="174">
        <f t="shared" si="19"/>
        <v>0</v>
      </c>
      <c r="N91" s="174">
        <f t="shared" si="20"/>
        <v>0</v>
      </c>
      <c r="O91" s="215">
        <v>0.18</v>
      </c>
      <c r="P91" s="137">
        <f t="shared" si="21"/>
        <v>0</v>
      </c>
      <c r="Q91" s="175">
        <f t="shared" si="22"/>
        <v>0</v>
      </c>
      <c r="R91" s="138"/>
      <c r="V91" s="189"/>
      <c r="W91" s="189"/>
    </row>
    <row r="92" spans="1:23" s="178" customFormat="1" ht="18" customHeight="1">
      <c r="A92" s="162"/>
      <c r="B92" s="163"/>
      <c r="C92" s="188">
        <v>49111090</v>
      </c>
      <c r="D92" s="165" t="s">
        <v>77</v>
      </c>
      <c r="E92" s="204"/>
      <c r="F92" s="182"/>
      <c r="G92" s="183"/>
      <c r="H92" s="183"/>
      <c r="I92" s="188" t="s">
        <v>23</v>
      </c>
      <c r="J92" s="171">
        <v>170</v>
      </c>
      <c r="K92" s="172">
        <f t="shared" si="23"/>
        <v>0</v>
      </c>
      <c r="L92" s="216">
        <f>IF(Q15="y",5%,0%)+IF(K100&gt;=40000,+IF(ISBLANK(D12),5%,0%+IF(ISTEXT(D12),10%,0%+IF(ISNUMBER(D12),10%,0%))))</f>
        <v>0</v>
      </c>
      <c r="M92" s="174">
        <f t="shared" si="19"/>
        <v>0</v>
      </c>
      <c r="N92" s="174">
        <f t="shared" si="20"/>
        <v>0</v>
      </c>
      <c r="O92" s="215">
        <v>0.18</v>
      </c>
      <c r="P92" s="137">
        <f t="shared" si="21"/>
        <v>0</v>
      </c>
      <c r="Q92" s="175">
        <f t="shared" si="22"/>
        <v>0</v>
      </c>
      <c r="R92" s="138"/>
      <c r="V92" s="189"/>
      <c r="W92" s="189"/>
    </row>
    <row r="93" spans="1:23" s="178" customFormat="1" ht="19.5" customHeight="1">
      <c r="A93" s="162"/>
      <c r="B93" s="163"/>
      <c r="C93" s="188">
        <v>49111090</v>
      </c>
      <c r="D93" s="165" t="s">
        <v>78</v>
      </c>
      <c r="E93" s="204"/>
      <c r="F93" s="182"/>
      <c r="G93" s="183"/>
      <c r="H93" s="183"/>
      <c r="I93" s="188" t="s">
        <v>23</v>
      </c>
      <c r="J93" s="171">
        <v>170</v>
      </c>
      <c r="K93" s="172">
        <f t="shared" si="23"/>
        <v>0</v>
      </c>
      <c r="L93" s="216">
        <f>IF(Q15="y",5%,0%)+IF(K100&gt;=40000,+IF(ISBLANK(D12),5%,0%+IF(ISTEXT(D12),10%,0%+IF(ISNUMBER(D12),10%,0%))))</f>
        <v>0</v>
      </c>
      <c r="M93" s="174">
        <f t="shared" si="19"/>
        <v>0</v>
      </c>
      <c r="N93" s="174">
        <f t="shared" si="20"/>
        <v>0</v>
      </c>
      <c r="O93" s="215">
        <v>0.18</v>
      </c>
      <c r="P93" s="137">
        <f t="shared" si="21"/>
        <v>0</v>
      </c>
      <c r="Q93" s="175">
        <f t="shared" si="22"/>
        <v>0</v>
      </c>
      <c r="R93" s="138"/>
      <c r="V93" s="189"/>
      <c r="W93" s="189"/>
    </row>
    <row r="94" spans="1:23" s="178" customFormat="1" ht="18" customHeight="1">
      <c r="A94" s="162"/>
      <c r="B94" s="163"/>
      <c r="C94" s="188">
        <v>49111090</v>
      </c>
      <c r="D94" s="165" t="s">
        <v>79</v>
      </c>
      <c r="E94" s="204"/>
      <c r="F94" s="182"/>
      <c r="G94" s="183"/>
      <c r="H94" s="183"/>
      <c r="I94" s="188" t="s">
        <v>23</v>
      </c>
      <c r="J94" s="171">
        <v>270</v>
      </c>
      <c r="K94" s="172">
        <f t="shared" si="23"/>
        <v>0</v>
      </c>
      <c r="L94" s="216">
        <f>IF(Q15="y",5%,0%)+IF(K100&gt;=40000,+IF(ISBLANK(D12),5%,0%+IF(ISTEXT(D12),10%,0%+IF(ISNUMBER(D12),10%,0%))))</f>
        <v>0</v>
      </c>
      <c r="M94" s="174">
        <f t="shared" si="19"/>
        <v>0</v>
      </c>
      <c r="N94" s="174">
        <f t="shared" si="20"/>
        <v>0</v>
      </c>
      <c r="O94" s="215">
        <v>0.18</v>
      </c>
      <c r="P94" s="137">
        <f t="shared" si="21"/>
        <v>0</v>
      </c>
      <c r="Q94" s="175">
        <f t="shared" si="22"/>
        <v>0</v>
      </c>
      <c r="R94" s="138"/>
      <c r="V94" s="189"/>
      <c r="W94" s="189"/>
    </row>
    <row r="95" spans="1:23" s="178" customFormat="1" ht="19.5" customHeight="1">
      <c r="A95" s="162"/>
      <c r="B95" s="163"/>
      <c r="C95" s="188">
        <v>49111090</v>
      </c>
      <c r="D95" s="220" t="s">
        <v>80</v>
      </c>
      <c r="E95" s="204"/>
      <c r="F95" s="182"/>
      <c r="G95" s="183"/>
      <c r="H95" s="183"/>
      <c r="I95" s="188" t="s">
        <v>23</v>
      </c>
      <c r="J95" s="171">
        <v>270</v>
      </c>
      <c r="K95" s="172">
        <f t="shared" si="23"/>
        <v>0</v>
      </c>
      <c r="L95" s="216">
        <f>IF(Q15="y",5%,0%)+IF(K100&gt;=40000,+IF(ISBLANK(D12),5%,0%+IF(ISTEXT(D12),10%,0%+IF(ISNUMBER(D12),10%,0%))))</f>
        <v>0</v>
      </c>
      <c r="M95" s="174">
        <f t="shared" si="19"/>
        <v>0</v>
      </c>
      <c r="N95" s="174">
        <f t="shared" si="20"/>
        <v>0</v>
      </c>
      <c r="O95" s="215">
        <v>0.18</v>
      </c>
      <c r="P95" s="137">
        <f t="shared" si="21"/>
        <v>0</v>
      </c>
      <c r="Q95" s="175">
        <f t="shared" si="22"/>
        <v>0</v>
      </c>
      <c r="R95" s="138"/>
      <c r="V95" s="189"/>
      <c r="W95" s="189"/>
    </row>
    <row r="96" spans="1:23" s="178" customFormat="1" ht="21" customHeight="1">
      <c r="A96" s="162"/>
      <c r="B96" s="163"/>
      <c r="C96" s="188">
        <v>49111090</v>
      </c>
      <c r="D96" s="165" t="s">
        <v>81</v>
      </c>
      <c r="E96" s="204"/>
      <c r="F96" s="182"/>
      <c r="G96" s="183"/>
      <c r="H96" s="183"/>
      <c r="I96" s="188" t="s">
        <v>23</v>
      </c>
      <c r="J96" s="171">
        <v>270</v>
      </c>
      <c r="K96" s="172">
        <f t="shared" si="23"/>
        <v>0</v>
      </c>
      <c r="L96" s="216">
        <f>IF(Q15="y",5%,0%)+IF(K100&gt;=40000,+IF(ISBLANK(D12),5%,0%+IF(ISTEXT(D12),10%,0%+IF(ISNUMBER(D12),10%,0%))))</f>
        <v>0</v>
      </c>
      <c r="M96" s="174">
        <f t="shared" si="19"/>
        <v>0</v>
      </c>
      <c r="N96" s="174">
        <f t="shared" si="20"/>
        <v>0</v>
      </c>
      <c r="O96" s="215">
        <v>0.18</v>
      </c>
      <c r="P96" s="137">
        <f t="shared" si="21"/>
        <v>0</v>
      </c>
      <c r="Q96" s="175">
        <f t="shared" si="22"/>
        <v>0</v>
      </c>
      <c r="R96" s="138"/>
      <c r="V96" s="189"/>
      <c r="W96" s="189"/>
    </row>
    <row r="97" spans="1:23" s="178" customFormat="1" ht="26.25" customHeight="1">
      <c r="A97" s="162"/>
      <c r="B97" s="163"/>
      <c r="C97" s="188">
        <v>49111090</v>
      </c>
      <c r="D97" s="165" t="s">
        <v>83</v>
      </c>
      <c r="E97" s="204"/>
      <c r="F97" s="182"/>
      <c r="G97" s="183"/>
      <c r="H97" s="183"/>
      <c r="I97" s="188" t="s">
        <v>23</v>
      </c>
      <c r="J97" s="171">
        <v>220</v>
      </c>
      <c r="K97" s="172">
        <f t="shared" si="23"/>
        <v>0</v>
      </c>
      <c r="L97" s="216">
        <f>IF(Q15="y",5%,0%)+IF(K100&gt;=40000,+IF(ISBLANK(D12),5%,0%+IF(ISTEXT(D12),10%,0%+IF(ISNUMBER(D12),10%,0%))))</f>
        <v>0</v>
      </c>
      <c r="M97" s="174">
        <f t="shared" si="19"/>
        <v>0</v>
      </c>
      <c r="N97" s="174">
        <f t="shared" si="20"/>
        <v>0</v>
      </c>
      <c r="O97" s="215">
        <v>0.18</v>
      </c>
      <c r="P97" s="137">
        <f t="shared" si="21"/>
        <v>0</v>
      </c>
      <c r="Q97" s="175">
        <f t="shared" si="22"/>
        <v>0</v>
      </c>
      <c r="R97" s="138"/>
      <c r="V97" s="189"/>
      <c r="W97" s="189"/>
    </row>
    <row r="98" spans="1:23" s="178" customFormat="1" ht="26.25" customHeight="1">
      <c r="A98" s="162"/>
      <c r="B98" s="163"/>
      <c r="C98" s="188">
        <v>49111090</v>
      </c>
      <c r="D98" s="165" t="s">
        <v>82</v>
      </c>
      <c r="E98" s="204"/>
      <c r="F98" s="182"/>
      <c r="G98" s="183"/>
      <c r="H98" s="183"/>
      <c r="I98" s="188" t="s">
        <v>23</v>
      </c>
      <c r="J98" s="171">
        <v>220</v>
      </c>
      <c r="K98" s="172">
        <f>SUM(F98*J98)</f>
        <v>0</v>
      </c>
      <c r="L98" s="216">
        <f>IF(Q15="y",5%,0%)+IF(K100&gt;=40000,+IF(ISBLANK(D12),5%,0%+IF(ISTEXT(D12),10%,0%+IF(ISNUMBER(D12),10%,0%))))</f>
        <v>0</v>
      </c>
      <c r="M98" s="174">
        <f>SUM(K98*L98)</f>
        <v>0</v>
      </c>
      <c r="N98" s="174">
        <f>K98-M98</f>
        <v>0</v>
      </c>
      <c r="O98" s="215">
        <v>0.18</v>
      </c>
      <c r="P98" s="137">
        <f>SUM(N98*O98)</f>
        <v>0</v>
      </c>
      <c r="Q98" s="175">
        <f>SUM(N98+P98)</f>
        <v>0</v>
      </c>
      <c r="R98" s="138"/>
      <c r="V98" s="189"/>
      <c r="W98" s="189"/>
    </row>
    <row r="99" spans="1:23" s="178" customFormat="1" ht="21" customHeight="1" thickBot="1">
      <c r="A99" s="162"/>
      <c r="B99" s="163"/>
      <c r="C99" s="188">
        <v>49111090</v>
      </c>
      <c r="D99" s="254" t="s">
        <v>123</v>
      </c>
      <c r="E99" s="204"/>
      <c r="F99" s="182"/>
      <c r="G99" s="183"/>
      <c r="H99" s="249"/>
      <c r="I99" s="188" t="s">
        <v>23</v>
      </c>
      <c r="J99" s="171">
        <v>220</v>
      </c>
      <c r="K99" s="172">
        <f t="shared" si="23"/>
        <v>0</v>
      </c>
      <c r="L99" s="216">
        <f>IF(Q15="y",5%,0%)+IF(K100&gt;=40000,+IF(ISBLANK(D12),5%,0%+IF(ISTEXT(D12),10%,0%+IF(ISNUMBER(D12),10%,0%))))</f>
        <v>0</v>
      </c>
      <c r="M99" s="174">
        <f t="shared" si="19"/>
        <v>0</v>
      </c>
      <c r="N99" s="174">
        <f t="shared" si="20"/>
        <v>0</v>
      </c>
      <c r="O99" s="215">
        <v>0.18</v>
      </c>
      <c r="P99" s="137">
        <f t="shared" si="21"/>
        <v>0</v>
      </c>
      <c r="Q99" s="175">
        <f t="shared" si="22"/>
        <v>0</v>
      </c>
      <c r="R99" s="138"/>
      <c r="V99" s="189"/>
      <c r="W99" s="189"/>
    </row>
    <row r="100" spans="1:18" ht="34.5" customHeight="1" thickBot="1">
      <c r="A100" s="51"/>
      <c r="B100" s="361" t="s">
        <v>40</v>
      </c>
      <c r="C100" s="362"/>
      <c r="D100" s="253"/>
      <c r="E100" s="390" t="s">
        <v>49</v>
      </c>
      <c r="F100" s="391"/>
      <c r="G100" s="392"/>
      <c r="H100" s="235" t="s">
        <v>20</v>
      </c>
      <c r="I100" s="388" t="s">
        <v>36</v>
      </c>
      <c r="J100" s="389"/>
      <c r="K100" s="224">
        <f>SUM(K72:K99)</f>
        <v>0</v>
      </c>
      <c r="L100" s="225"/>
      <c r="M100" s="224">
        <f>SUM(M72:M99)</f>
        <v>0</v>
      </c>
      <c r="N100" s="224">
        <f>SUM(N72:N99)</f>
        <v>0</v>
      </c>
      <c r="O100" s="226"/>
      <c r="P100" s="224">
        <f>SUM(P72:P99)</f>
        <v>0</v>
      </c>
      <c r="Q100" s="227">
        <f>SUM(Q72:Q99)</f>
        <v>0</v>
      </c>
      <c r="R100" s="138"/>
    </row>
    <row r="101" spans="1:18" ht="34.5" customHeight="1" thickBot="1" thickTop="1">
      <c r="A101" s="51"/>
      <c r="B101" s="363"/>
      <c r="C101" s="364"/>
      <c r="D101" s="161"/>
      <c r="E101" s="365"/>
      <c r="F101" s="366"/>
      <c r="G101" s="367"/>
      <c r="H101" s="230"/>
      <c r="I101" s="403"/>
      <c r="J101" s="404"/>
      <c r="K101" s="402" t="s">
        <v>35</v>
      </c>
      <c r="L101" s="402"/>
      <c r="M101" s="402"/>
      <c r="N101" s="402"/>
      <c r="O101" s="402"/>
      <c r="P101" s="402"/>
      <c r="Q101" s="229"/>
      <c r="R101" s="138"/>
    </row>
    <row r="102" spans="1:18" ht="34.5" customHeight="1" thickBot="1">
      <c r="A102" s="51"/>
      <c r="B102" s="139" t="s">
        <v>37</v>
      </c>
      <c r="C102" s="198"/>
      <c r="D102" s="140"/>
      <c r="E102" s="141"/>
      <c r="F102" s="141"/>
      <c r="G102" s="141"/>
      <c r="H102" s="141"/>
      <c r="I102" s="142"/>
      <c r="J102" s="143"/>
      <c r="K102" s="371" t="s">
        <v>34</v>
      </c>
      <c r="L102" s="371"/>
      <c r="M102" s="371"/>
      <c r="N102" s="371"/>
      <c r="O102" s="371"/>
      <c r="P102" s="372"/>
      <c r="Q102" s="228">
        <f>SUM(Q100-Q101)</f>
        <v>0</v>
      </c>
      <c r="R102" s="138"/>
    </row>
    <row r="103" spans="1:18" ht="9.75" customHeight="1">
      <c r="A103" s="51"/>
      <c r="B103" s="144"/>
      <c r="C103" s="199"/>
      <c r="D103" s="145"/>
      <c r="E103" s="145"/>
      <c r="F103" s="145"/>
      <c r="G103" s="145"/>
      <c r="H103" s="145"/>
      <c r="I103" s="145"/>
      <c r="J103" s="145"/>
      <c r="K103" s="145"/>
      <c r="L103" s="145"/>
      <c r="M103" s="145"/>
      <c r="N103" s="145"/>
      <c r="O103" s="145"/>
      <c r="P103" s="145"/>
      <c r="Q103" s="146"/>
      <c r="R103" s="138"/>
    </row>
    <row r="104" spans="1:18" ht="9.75" customHeight="1" thickBot="1">
      <c r="A104" s="51"/>
      <c r="B104" s="148"/>
      <c r="C104" s="149"/>
      <c r="D104" s="150"/>
      <c r="E104" s="150"/>
      <c r="F104" s="59"/>
      <c r="G104" s="151"/>
      <c r="H104" s="59"/>
      <c r="I104" s="62"/>
      <c r="J104" s="151"/>
      <c r="K104" s="147"/>
      <c r="L104" s="151"/>
      <c r="M104" s="147"/>
      <c r="N104" s="147"/>
      <c r="O104" s="405"/>
      <c r="P104" s="405"/>
      <c r="Q104" s="406"/>
      <c r="R104" s="138"/>
    </row>
    <row r="105" spans="1:23" ht="9.75" customHeight="1">
      <c r="A105" s="51"/>
      <c r="B105" s="55"/>
      <c r="C105" s="200"/>
      <c r="D105" s="56"/>
      <c r="E105" s="56"/>
      <c r="F105" s="56"/>
      <c r="G105" s="56"/>
      <c r="H105" s="56"/>
      <c r="I105" s="56"/>
      <c r="J105" s="393" t="s">
        <v>64</v>
      </c>
      <c r="K105" s="394"/>
      <c r="L105" s="395"/>
      <c r="M105" s="57"/>
      <c r="N105" s="373" t="s">
        <v>124</v>
      </c>
      <c r="O105" s="374"/>
      <c r="P105" s="374"/>
      <c r="Q105" s="375"/>
      <c r="R105" s="52"/>
      <c r="S105" s="30"/>
      <c r="T105" s="31"/>
      <c r="U105" s="40"/>
      <c r="V105" s="1"/>
      <c r="W105" s="1"/>
    </row>
    <row r="106" spans="1:23" ht="34.5" customHeight="1" thickBot="1">
      <c r="A106" s="51"/>
      <c r="B106" s="58" t="s">
        <v>54</v>
      </c>
      <c r="C106" s="59"/>
      <c r="D106" s="59"/>
      <c r="E106" s="59"/>
      <c r="F106" s="59"/>
      <c r="G106" s="59"/>
      <c r="H106" s="59"/>
      <c r="I106" s="59"/>
      <c r="J106" s="396"/>
      <c r="K106" s="397"/>
      <c r="L106" s="398"/>
      <c r="M106" s="57"/>
      <c r="N106" s="376"/>
      <c r="O106" s="377"/>
      <c r="P106" s="377"/>
      <c r="Q106" s="378"/>
      <c r="R106" s="54"/>
      <c r="S106" s="30"/>
      <c r="T106" s="31"/>
      <c r="U106" s="40"/>
      <c r="V106" s="1"/>
      <c r="W106" s="1"/>
    </row>
    <row r="107" spans="1:21" s="11" customFormat="1" ht="30" customHeight="1">
      <c r="A107" s="53"/>
      <c r="B107" s="60" t="s">
        <v>18</v>
      </c>
      <c r="C107" s="59"/>
      <c r="D107" s="358"/>
      <c r="E107" s="359"/>
      <c r="F107" s="359"/>
      <c r="G107" s="359"/>
      <c r="H107" s="360"/>
      <c r="I107" s="62"/>
      <c r="J107" s="396"/>
      <c r="K107" s="397"/>
      <c r="L107" s="398"/>
      <c r="M107" s="57"/>
      <c r="N107" s="376"/>
      <c r="O107" s="377"/>
      <c r="P107" s="377"/>
      <c r="Q107" s="378"/>
      <c r="R107" s="54"/>
      <c r="S107" s="32"/>
      <c r="T107" s="33"/>
      <c r="U107" s="46"/>
    </row>
    <row r="108" spans="1:23" ht="30" customHeight="1">
      <c r="A108" s="51"/>
      <c r="B108" s="60" t="s">
        <v>55</v>
      </c>
      <c r="C108" s="59"/>
      <c r="D108" s="382"/>
      <c r="E108" s="383"/>
      <c r="F108" s="383"/>
      <c r="G108" s="383"/>
      <c r="H108" s="384"/>
      <c r="I108" s="62"/>
      <c r="J108" s="396"/>
      <c r="K108" s="397"/>
      <c r="L108" s="398"/>
      <c r="M108" s="57"/>
      <c r="N108" s="376"/>
      <c r="O108" s="377"/>
      <c r="P108" s="377"/>
      <c r="Q108" s="378"/>
      <c r="R108" s="54"/>
      <c r="S108" s="30"/>
      <c r="T108" s="31"/>
      <c r="U108" s="40"/>
      <c r="V108" s="1"/>
      <c r="W108" s="1"/>
    </row>
    <row r="109" spans="1:23" ht="30" customHeight="1">
      <c r="A109" s="51"/>
      <c r="B109" s="60" t="s">
        <v>56</v>
      </c>
      <c r="C109" s="59"/>
      <c r="D109" s="382"/>
      <c r="E109" s="383"/>
      <c r="F109" s="383"/>
      <c r="G109" s="383"/>
      <c r="H109" s="384"/>
      <c r="I109" s="62"/>
      <c r="J109" s="396"/>
      <c r="K109" s="397"/>
      <c r="L109" s="398"/>
      <c r="M109" s="57"/>
      <c r="N109" s="376"/>
      <c r="O109" s="377"/>
      <c r="P109" s="377"/>
      <c r="Q109" s="378"/>
      <c r="R109" s="54"/>
      <c r="S109" s="30"/>
      <c r="T109" s="31"/>
      <c r="U109" s="40"/>
      <c r="V109" s="1"/>
      <c r="W109" s="1"/>
    </row>
    <row r="110" spans="1:23" ht="30" customHeight="1" thickBot="1">
      <c r="A110" s="51"/>
      <c r="B110" s="61" t="s">
        <v>57</v>
      </c>
      <c r="C110" s="62"/>
      <c r="D110" s="385"/>
      <c r="E110" s="386"/>
      <c r="F110" s="386"/>
      <c r="G110" s="386"/>
      <c r="H110" s="387"/>
      <c r="I110" s="62"/>
      <c r="J110" s="399"/>
      <c r="K110" s="400"/>
      <c r="L110" s="401"/>
      <c r="M110" s="57"/>
      <c r="N110" s="379"/>
      <c r="O110" s="380"/>
      <c r="P110" s="380"/>
      <c r="Q110" s="381"/>
      <c r="R110" s="54"/>
      <c r="S110" s="30"/>
      <c r="T110" s="31"/>
      <c r="U110" s="40"/>
      <c r="V110" s="1"/>
      <c r="W110" s="1"/>
    </row>
    <row r="111" spans="1:23" ht="15" customHeight="1" thickBot="1">
      <c r="A111" s="51"/>
      <c r="B111" s="63"/>
      <c r="C111" s="201"/>
      <c r="D111" s="64"/>
      <c r="E111" s="64"/>
      <c r="F111" s="64"/>
      <c r="G111" s="64"/>
      <c r="H111" s="64"/>
      <c r="I111" s="64"/>
      <c r="J111" s="65"/>
      <c r="K111" s="65"/>
      <c r="L111" s="65"/>
      <c r="M111" s="65"/>
      <c r="N111" s="66"/>
      <c r="O111" s="66"/>
      <c r="P111" s="66"/>
      <c r="Q111" s="67"/>
      <c r="R111" s="54"/>
      <c r="S111" s="30"/>
      <c r="T111" s="31"/>
      <c r="U111" s="40"/>
      <c r="V111" s="1"/>
      <c r="W111" s="1"/>
    </row>
    <row r="112" spans="1:23" s="5" customFormat="1" ht="19.5" customHeight="1">
      <c r="A112" s="152"/>
      <c r="B112" s="153"/>
      <c r="C112" s="202"/>
      <c r="D112" s="152"/>
      <c r="E112" s="154"/>
      <c r="F112" s="154"/>
      <c r="G112" s="154"/>
      <c r="H112" s="154"/>
      <c r="I112" s="153"/>
      <c r="J112" s="155"/>
      <c r="K112" s="153"/>
      <c r="L112" s="156"/>
      <c r="M112" s="156"/>
      <c r="N112" s="156"/>
      <c r="O112" s="153"/>
      <c r="P112" s="155"/>
      <c r="Q112" s="152"/>
      <c r="R112" s="155"/>
      <c r="V112" s="50"/>
      <c r="W112" s="50"/>
    </row>
    <row r="113" spans="2:23" s="5" customFormat="1" ht="14.25">
      <c r="B113" s="47"/>
      <c r="C113" s="176"/>
      <c r="E113" s="48"/>
      <c r="F113" s="48"/>
      <c r="G113" s="48"/>
      <c r="H113" s="48"/>
      <c r="I113" s="47"/>
      <c r="J113" s="49"/>
      <c r="K113" s="50"/>
      <c r="L113" s="47"/>
      <c r="M113" s="47"/>
      <c r="O113" s="47"/>
      <c r="P113" s="49"/>
      <c r="R113" s="49"/>
      <c r="V113" s="50"/>
      <c r="W113" s="50"/>
    </row>
    <row r="114" spans="2:23" s="5" customFormat="1" ht="14.25">
      <c r="B114" s="47"/>
      <c r="C114" s="176"/>
      <c r="E114" s="48"/>
      <c r="F114" s="48"/>
      <c r="G114" s="48"/>
      <c r="H114" s="48"/>
      <c r="I114" s="47"/>
      <c r="J114" s="49"/>
      <c r="K114" s="50"/>
      <c r="L114" s="47"/>
      <c r="M114" s="47"/>
      <c r="O114" s="47"/>
      <c r="P114" s="49"/>
      <c r="R114" s="49"/>
      <c r="V114" s="50"/>
      <c r="W114" s="50"/>
    </row>
    <row r="115" ht="14.25">
      <c r="R115" s="39"/>
    </row>
    <row r="116" ht="14.25">
      <c r="R116" s="39"/>
    </row>
    <row r="117" ht="14.25">
      <c r="R117" s="39"/>
    </row>
    <row r="118" ht="14.25">
      <c r="R118" s="39"/>
    </row>
    <row r="119" ht="14.25">
      <c r="R119" s="39"/>
    </row>
    <row r="120" ht="14.25">
      <c r="R120" s="39"/>
    </row>
    <row r="121" ht="14.25">
      <c r="R121" s="39"/>
    </row>
    <row r="122" ht="14.25">
      <c r="R122" s="39"/>
    </row>
    <row r="123" ht="14.25">
      <c r="R123" s="39"/>
    </row>
    <row r="124" ht="14.25">
      <c r="R124" s="39"/>
    </row>
    <row r="125" ht="14.25">
      <c r="R125" s="39"/>
    </row>
    <row r="126" ht="14.25">
      <c r="R126" s="39"/>
    </row>
    <row r="127" ht="14.25">
      <c r="R127" s="39"/>
    </row>
    <row r="128" ht="14.25">
      <c r="R128" s="39"/>
    </row>
    <row r="129" ht="14.25">
      <c r="R129" s="39"/>
    </row>
    <row r="130" ht="14.25">
      <c r="R130" s="39"/>
    </row>
    <row r="131" ht="14.25">
      <c r="R131" s="39"/>
    </row>
    <row r="132" ht="14.25">
      <c r="R132" s="39"/>
    </row>
    <row r="133" ht="14.25">
      <c r="R133" s="39"/>
    </row>
    <row r="134" ht="14.25">
      <c r="R134" s="39"/>
    </row>
    <row r="135" ht="14.25">
      <c r="R135" s="39"/>
    </row>
    <row r="136" ht="14.25">
      <c r="R136" s="39"/>
    </row>
    <row r="137" ht="14.25">
      <c r="R137" s="39"/>
    </row>
    <row r="138" ht="14.25">
      <c r="R138" s="39"/>
    </row>
    <row r="139" ht="14.25">
      <c r="R139" s="39"/>
    </row>
    <row r="140" ht="14.25">
      <c r="R140" s="39"/>
    </row>
    <row r="141" ht="14.25">
      <c r="R141" s="39"/>
    </row>
    <row r="142" ht="14.25">
      <c r="R142" s="39"/>
    </row>
    <row r="143" ht="14.25">
      <c r="R143" s="39"/>
    </row>
    <row r="144" ht="14.25">
      <c r="R144" s="39"/>
    </row>
    <row r="145" ht="14.25">
      <c r="R145" s="39"/>
    </row>
    <row r="146" ht="14.25">
      <c r="R146" s="39"/>
    </row>
  </sheetData>
  <sheetProtection password="CCF0" sheet="1"/>
  <mergeCells count="105">
    <mergeCell ref="N105:Q110"/>
    <mergeCell ref="D109:H109"/>
    <mergeCell ref="D110:H110"/>
    <mergeCell ref="I100:J100"/>
    <mergeCell ref="E100:G100"/>
    <mergeCell ref="J105:L110"/>
    <mergeCell ref="D108:H108"/>
    <mergeCell ref="K101:P101"/>
    <mergeCell ref="I101:J101"/>
    <mergeCell ref="O104:Q104"/>
    <mergeCell ref="D107:H107"/>
    <mergeCell ref="B100:C101"/>
    <mergeCell ref="E101:G101"/>
    <mergeCell ref="N33:N34"/>
    <mergeCell ref="K33:K34"/>
    <mergeCell ref="C81:E81"/>
    <mergeCell ref="L33:M33"/>
    <mergeCell ref="J69:J70"/>
    <mergeCell ref="K102:P102"/>
    <mergeCell ref="L69:M69"/>
    <mergeCell ref="B29:Q29"/>
    <mergeCell ref="O33:P33"/>
    <mergeCell ref="D33:D34"/>
    <mergeCell ref="Q33:Q34"/>
    <mergeCell ref="B32:P32"/>
    <mergeCell ref="B33:B34"/>
    <mergeCell ref="J33:J34"/>
    <mergeCell ref="E33:G33"/>
    <mergeCell ref="I33:I34"/>
    <mergeCell ref="C33:C34"/>
    <mergeCell ref="I4:J4"/>
    <mergeCell ref="I5:J5"/>
    <mergeCell ref="I8:J8"/>
    <mergeCell ref="N19:N20"/>
    <mergeCell ref="L19:M19"/>
    <mergeCell ref="J19:J20"/>
    <mergeCell ref="B18:Q18"/>
    <mergeCell ref="B13:Q13"/>
    <mergeCell ref="C19:C20"/>
    <mergeCell ref="B19:B20"/>
    <mergeCell ref="Q19:Q20"/>
    <mergeCell ref="I19:I20"/>
    <mergeCell ref="B15:J15"/>
    <mergeCell ref="K15:P15"/>
    <mergeCell ref="D19:D20"/>
    <mergeCell ref="E19:G19"/>
    <mergeCell ref="K19:K20"/>
    <mergeCell ref="O19:P19"/>
    <mergeCell ref="F12:H12"/>
    <mergeCell ref="T8:U8"/>
    <mergeCell ref="T10:U10"/>
    <mergeCell ref="T12:U12"/>
    <mergeCell ref="O11:Q11"/>
    <mergeCell ref="T9:U9"/>
    <mergeCell ref="O12:Q12"/>
    <mergeCell ref="O9:Q9"/>
    <mergeCell ref="K8:M8"/>
    <mergeCell ref="K9:M9"/>
    <mergeCell ref="K4:Q4"/>
    <mergeCell ref="D4:H4"/>
    <mergeCell ref="D5:H5"/>
    <mergeCell ref="B9:C9"/>
    <mergeCell ref="F8:H8"/>
    <mergeCell ref="D6:H6"/>
    <mergeCell ref="I6:J6"/>
    <mergeCell ref="I7:J7"/>
    <mergeCell ref="F9:H9"/>
    <mergeCell ref="I9:J9"/>
    <mergeCell ref="B6:C6"/>
    <mergeCell ref="O10:Q10"/>
    <mergeCell ref="F11:H11"/>
    <mergeCell ref="F10:H10"/>
    <mergeCell ref="K5:Q5"/>
    <mergeCell ref="O8:Q8"/>
    <mergeCell ref="I11:J11"/>
    <mergeCell ref="B11:C11"/>
    <mergeCell ref="B10:C10"/>
    <mergeCell ref="K7:Q7"/>
    <mergeCell ref="B2:P2"/>
    <mergeCell ref="B3:H3"/>
    <mergeCell ref="D7:H7"/>
    <mergeCell ref="I3:Q3"/>
    <mergeCell ref="I10:J10"/>
    <mergeCell ref="B14:Q14"/>
    <mergeCell ref="K6:Q6"/>
    <mergeCell ref="B8:C8"/>
    <mergeCell ref="B4:C4"/>
    <mergeCell ref="B5:C5"/>
    <mergeCell ref="K10:M10"/>
    <mergeCell ref="K11:M11"/>
    <mergeCell ref="K12:M12"/>
    <mergeCell ref="B16:Q16"/>
    <mergeCell ref="I12:J12"/>
    <mergeCell ref="N69:N70"/>
    <mergeCell ref="B12:C12"/>
    <mergeCell ref="O69:P69"/>
    <mergeCell ref="Q69:Q70"/>
    <mergeCell ref="B65:Q65"/>
    <mergeCell ref="B68:P68"/>
    <mergeCell ref="B69:B70"/>
    <mergeCell ref="C69:C70"/>
    <mergeCell ref="D69:D70"/>
    <mergeCell ref="E69:G69"/>
    <mergeCell ref="I69:I70"/>
    <mergeCell ref="K69:K70"/>
  </mergeCells>
  <printOptions horizontalCentered="1"/>
  <pageMargins left="0" right="0" top="0.3937007874015748" bottom="0.1968503937007874" header="0.1968503937007874" footer="0.1968503937007874"/>
  <pageSetup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SACHIN</cp:lastModifiedBy>
  <cp:lastPrinted>2024-03-15T06:37:20Z</cp:lastPrinted>
  <dcterms:created xsi:type="dcterms:W3CDTF">2017-07-19T09:22:59Z</dcterms:created>
  <dcterms:modified xsi:type="dcterms:W3CDTF">2024-03-22T11:13:40Z</dcterms:modified>
  <cp:category/>
  <cp:version/>
  <cp:contentType/>
  <cp:contentStatus/>
</cp:coreProperties>
</file>