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080" windowWidth="20730" windowHeight="4200" tabRatio="296" activeTab="0"/>
  </bookViews>
  <sheets>
    <sheet name="Order Form - Original" sheetId="1" r:id="rId1"/>
  </sheets>
  <definedNames/>
  <calcPr fullCalcOnLoad="1"/>
</workbook>
</file>

<file path=xl/sharedStrings.xml><?xml version="1.0" encoding="utf-8"?>
<sst xmlns="http://schemas.openxmlformats.org/spreadsheetml/2006/main" count="199" uniqueCount="110">
  <si>
    <t xml:space="preserve"> </t>
  </si>
  <si>
    <t>SL.
NO.</t>
  </si>
  <si>
    <t>NAME OF THE ITEM</t>
  </si>
  <si>
    <t>HSN CODE</t>
  </si>
  <si>
    <t>COST OF 
MATERIALS</t>
  </si>
  <si>
    <t>NET COST</t>
  </si>
  <si>
    <t>TOTAL 
AMOUNT</t>
  </si>
  <si>
    <t>ENGLISH</t>
  </si>
  <si>
    <t>HINDI</t>
  </si>
  <si>
    <t>UNIT</t>
  </si>
  <si>
    <t>PRICE
[ Rs. ]</t>
  </si>
  <si>
    <t>QUANTITY REQUIRED</t>
  </si>
  <si>
    <t>%</t>
  </si>
  <si>
    <t>AMOUNT</t>
  </si>
  <si>
    <t>GST</t>
  </si>
  <si>
    <t>QUANTITY REQUIRED DETAILS</t>
  </si>
  <si>
    <t>Page - 1</t>
  </si>
  <si>
    <t>Page - 2</t>
  </si>
  <si>
    <t>Signature :</t>
  </si>
  <si>
    <t>Discount
Amount</t>
  </si>
  <si>
    <t>Date</t>
  </si>
  <si>
    <t xml:space="preserve">STD Code </t>
  </si>
  <si>
    <t xml:space="preserve">Designation                                                                                        </t>
  </si>
  <si>
    <t>1 No.</t>
  </si>
  <si>
    <t xml:space="preserve">Address * </t>
  </si>
  <si>
    <t xml:space="preserve">Post Office * </t>
  </si>
  <si>
    <t xml:space="preserve">Pin * </t>
  </si>
  <si>
    <t>Phone No.</t>
  </si>
  <si>
    <t xml:space="preserve">District * </t>
  </si>
  <si>
    <t xml:space="preserve">Mobile No. * </t>
  </si>
  <si>
    <t xml:space="preserve">State * </t>
  </si>
  <si>
    <t>[Refer T &amp; C Pt.No.4(a) for applicability]</t>
  </si>
  <si>
    <t>Total Amount  ..  ..  ..</t>
  </si>
  <si>
    <t>Less : TDS (if deducted) - Refer T &amp; C clause 2 (iii-b) ..  ..  ..</t>
  </si>
  <si>
    <t>Amount Paid</t>
  </si>
  <si>
    <t>Amount in words :</t>
  </si>
  <si>
    <t>Total C./F.</t>
  </si>
  <si>
    <t>Total B./F.</t>
  </si>
  <si>
    <t>PAYMENT
DETAILS :</t>
  </si>
  <si>
    <t>Disc-ount
(  % )</t>
  </si>
  <si>
    <t xml:space="preserve">Organisation
Name* </t>
  </si>
  <si>
    <t>BILINGUAL</t>
  </si>
  <si>
    <r>
      <t>Tick (</t>
    </r>
    <r>
      <rPr>
        <sz val="11"/>
        <rFont val="Arial"/>
        <family val="2"/>
      </rPr>
      <t xml:space="preserve"> Y </t>
    </r>
    <r>
      <rPr>
        <b/>
        <sz val="11"/>
        <rFont val="Arial"/>
        <family val="2"/>
      </rPr>
      <t xml:space="preserve"> ) &amp; select Item for printinjg of Company Logo</t>
    </r>
  </si>
  <si>
    <r>
      <t xml:space="preserve">DISCOUNT
</t>
    </r>
    <r>
      <rPr>
        <sz val="11"/>
        <rFont val="Arial"/>
        <family val="2"/>
      </rPr>
      <t>[ Refer T &amp; C Pt.2(ii) 
for applicability ]</t>
    </r>
  </si>
  <si>
    <t>1 Set</t>
  </si>
  <si>
    <r>
      <rPr>
        <b/>
        <sz val="13"/>
        <rFont val="Arial"/>
        <family val="2"/>
      </rPr>
      <t>BILLING ADDRESS</t>
    </r>
    <r>
      <rPr>
        <b/>
        <sz val="12"/>
        <rFont val="Arial"/>
        <family val="2"/>
      </rPr>
      <t xml:space="preserve"> </t>
    </r>
    <r>
      <rPr>
        <sz val="12"/>
        <rFont val="Arial"/>
        <family val="2"/>
      </rPr>
      <t>(* Fields are Mandatory)</t>
    </r>
  </si>
  <si>
    <r>
      <rPr>
        <b/>
        <sz val="13"/>
        <rFont val="Arial"/>
        <family val="2"/>
      </rPr>
      <t>DELIVERY  ADDRESS</t>
    </r>
    <r>
      <rPr>
        <b/>
        <sz val="14"/>
        <rFont val="Arial"/>
        <family val="2"/>
      </rPr>
      <t xml:space="preserve"> </t>
    </r>
    <r>
      <rPr>
        <b/>
        <sz val="11"/>
        <rFont val="Arial"/>
        <family val="2"/>
      </rPr>
      <t xml:space="preserve"> </t>
    </r>
    <r>
      <rPr>
        <sz val="12"/>
        <rFont val="Arial"/>
        <family val="2"/>
      </rPr>
      <t>(Fill If address is different from Billing Address ) (* Fields are Mandatory)</t>
    </r>
  </si>
  <si>
    <t xml:space="preserve">Per
Colour / Per Impre-ssion </t>
  </si>
  <si>
    <t>Name of the
Person *</t>
  </si>
  <si>
    <t>E-mail ID  *</t>
  </si>
  <si>
    <t>E-mail ID *</t>
  </si>
  <si>
    <t>No. of 
Items 
Sele-
cted from above</t>
  </si>
  <si>
    <r>
      <rPr>
        <b/>
        <sz val="11"/>
        <color indexed="8"/>
        <rFont val="Arial"/>
        <family val="2"/>
      </rPr>
      <t xml:space="preserve">Printing Charges of Company's Name &amp; Logo on selected Items :  </t>
    </r>
    <r>
      <rPr>
        <sz val="10"/>
        <color indexed="8"/>
        <rFont val="Arial"/>
        <family val="2"/>
      </rPr>
      <t xml:space="preserve">Please refer T &amp; C point No.4(a)-
</t>
    </r>
    <r>
      <rPr>
        <b/>
        <sz val="10"/>
        <color indexed="8"/>
        <rFont val="Arial"/>
        <family val="2"/>
      </rPr>
      <t>Logo in  one colour printing is free of cost</t>
    </r>
    <r>
      <rPr>
        <sz val="10"/>
        <color indexed="8"/>
        <rFont val="Arial"/>
        <family val="2"/>
      </rPr>
      <t xml:space="preserve"> and
printing of logo in more then one colour will be charged
extra. </t>
    </r>
    <r>
      <rPr>
        <b/>
        <sz val="10"/>
        <color indexed="8"/>
        <rFont val="Arial"/>
        <family val="2"/>
      </rPr>
      <t xml:space="preserve">Please mention additonal number of
colours (more than one) in the column No.5 &amp;
number of items in column No.7). </t>
    </r>
  </si>
  <si>
    <t>2/-</t>
  </si>
  <si>
    <t>Mention number of additional Colours (more than one) in logo</t>
  </si>
  <si>
    <t>Order Placed by:</t>
  </si>
  <si>
    <t>Name &amp; Design.:</t>
  </si>
  <si>
    <t>Office Stamp &amp;</t>
  </si>
  <si>
    <t>Full Address:</t>
  </si>
  <si>
    <t xml:space="preserve">CLOTH BANNER </t>
  </si>
  <si>
    <t xml:space="preserve">WALLET </t>
  </si>
  <si>
    <t xml:space="preserve">CAP </t>
  </si>
  <si>
    <t xml:space="preserve">REFLECTIVE JACKET </t>
  </si>
  <si>
    <t xml:space="preserve">GRILL PAN </t>
  </si>
  <si>
    <t xml:space="preserve">FIRST-AID KIT </t>
  </si>
  <si>
    <r>
      <t xml:space="preserve">KEY–CHAIN (Order in multiples of 10 ) </t>
    </r>
  </si>
  <si>
    <r>
      <t>BALL-PEN (Order in multiples of 10 ) :</t>
    </r>
    <r>
      <rPr>
        <sz val="10"/>
        <color indexed="8"/>
        <rFont val="Arial"/>
        <family val="2"/>
      </rPr>
      <t xml:space="preserve"> </t>
    </r>
  </si>
  <si>
    <t xml:space="preserve">SAFETY DAY FLAG </t>
  </si>
  <si>
    <r>
      <rPr>
        <b/>
        <sz val="14"/>
        <rFont val="Arial"/>
        <family val="2"/>
      </rPr>
      <t>MAIL THIS COPY TO
National Safety Council,</t>
    </r>
    <r>
      <rPr>
        <sz val="14"/>
        <rFont val="Arial"/>
        <family val="2"/>
      </rPr>
      <t xml:space="preserve"> 
Plot No.98/A, Institutional Area, Sector 15, C.B.D. Belapur
Navi Mumbai - 400 614
Maharashtra
</t>
    </r>
  </si>
  <si>
    <t xml:space="preserve">NOTE : </t>
  </si>
  <si>
    <r>
      <t xml:space="preserve">PRINTING OF COMPANY'S NAME &amp; LOGO :  </t>
    </r>
    <r>
      <rPr>
        <sz val="13"/>
        <color indexed="8"/>
        <rFont val="Arial"/>
        <family val="2"/>
      </rPr>
      <t>Print matter (in two lines only).  Also separately provide artwork (preferably a soft copy in JPEG format) of the logo in black &amp; white.</t>
    </r>
  </si>
  <si>
    <r>
      <t xml:space="preserve">POLO </t>
    </r>
    <r>
      <rPr>
        <b/>
        <sz val="10"/>
        <rFont val="Arial"/>
        <family val="2"/>
      </rPr>
      <t>COLLAR</t>
    </r>
    <r>
      <rPr>
        <b/>
        <sz val="10"/>
        <color indexed="10"/>
        <rFont val="Arial"/>
        <family val="2"/>
      </rPr>
      <t xml:space="preserve"> </t>
    </r>
    <r>
      <rPr>
        <b/>
        <sz val="10"/>
        <color indexed="8"/>
        <rFont val="Arial"/>
        <family val="2"/>
      </rPr>
      <t>T- SHIRT (Polyester)</t>
    </r>
  </si>
  <si>
    <t>3/-</t>
  </si>
  <si>
    <t>Page - 3</t>
  </si>
  <si>
    <t xml:space="preserve">SHIRT ORGANISER </t>
  </si>
  <si>
    <r>
      <t>SAFETY DAY BADGE</t>
    </r>
    <r>
      <rPr>
        <sz val="10"/>
        <color indexed="8"/>
        <rFont val="Arial"/>
        <family val="2"/>
      </rPr>
      <t xml:space="preserve"> [1 Set = 100 Nos. ]</t>
    </r>
    <r>
      <rPr>
        <b/>
        <sz val="10"/>
        <color indexed="8"/>
        <rFont val="Arial"/>
        <family val="2"/>
      </rPr>
      <t xml:space="preserve"> 
</t>
    </r>
    <r>
      <rPr>
        <sz val="10"/>
        <color indexed="8"/>
        <rFont val="Arial"/>
        <family val="2"/>
      </rPr>
      <t>(Order should be in multiples of 100.)</t>
    </r>
  </si>
  <si>
    <t>SAFETY HAND GLOVES</t>
  </si>
  <si>
    <t>SAFETY EYEWEAR (SPECTACLES)</t>
  </si>
  <si>
    <t>FRIDGE MAGNET</t>
  </si>
  <si>
    <t>WATER BOTTLE</t>
  </si>
  <si>
    <t>JUTE SHOPPING BAG</t>
  </si>
  <si>
    <t>FOLDING SHOPPING BAG</t>
  </si>
  <si>
    <t>RECHARGEABLE LED FLASHLIGHT</t>
  </si>
  <si>
    <t>SCREW DRIVER KIT</t>
  </si>
  <si>
    <t>WALL CLOCK</t>
  </si>
  <si>
    <t>LUNCH PACK</t>
  </si>
  <si>
    <t>FOOD STORAGE CONTAINERS (set of 3)</t>
  </si>
  <si>
    <t>ORDER FORM 53rd NATIONAL SAFETY DAY/WEEK - 2024 MATERIALS</t>
  </si>
  <si>
    <r>
      <t>NSC Membership
No.</t>
    </r>
    <r>
      <rPr>
        <b/>
        <sz val="14"/>
        <rFont val="Arial"/>
        <family val="2"/>
      </rPr>
      <t xml:space="preserve">* </t>
    </r>
    <r>
      <rPr>
        <b/>
        <sz val="10"/>
        <rFont val="Arial"/>
        <family val="2"/>
      </rPr>
      <t>[Keep blank if not NSC Member]</t>
    </r>
  </si>
  <si>
    <t>FOOD STORAGE CONTAINERS (Set of 6)</t>
  </si>
  <si>
    <t>LAP TOP STAND</t>
  </si>
  <si>
    <t>INSULATED VACUUM TEA-POT</t>
  </si>
  <si>
    <t>WAIST (Sling) BAG</t>
  </si>
  <si>
    <r>
      <t xml:space="preserve">Organisation's GST No. </t>
    </r>
    <r>
      <rPr>
        <b/>
        <sz val="14"/>
        <color indexed="8"/>
        <rFont val="Arial"/>
        <family val="2"/>
      </rPr>
      <t>*</t>
    </r>
  </si>
  <si>
    <r>
      <t xml:space="preserve">Organisation's
GST No. </t>
    </r>
    <r>
      <rPr>
        <b/>
        <sz val="14"/>
        <color indexed="8"/>
        <rFont val="Arial"/>
        <family val="2"/>
      </rPr>
      <t>*</t>
    </r>
  </si>
  <si>
    <r>
      <rPr>
        <b/>
        <sz val="11"/>
        <color indexed="8"/>
        <rFont val="Arial"/>
        <family val="2"/>
      </rPr>
      <t>NOTE :</t>
    </r>
    <r>
      <rPr>
        <sz val="11"/>
        <color indexed="8"/>
        <rFont val="Arial"/>
        <family val="2"/>
      </rPr>
      <t xml:space="preserve"> If the organisation is locating under SEZ area and exempted from GST then provide the SEZ certificate along with the order.  If the SEZ certificate will not be provided along with the order in such case GST will be applicable and
             will be paid by you.</t>
    </r>
  </si>
  <si>
    <t>1) Special Discount : For the orders received before 10th January, 2024 with full advance payment.
     a) For NSC Members : 10% discount will be applicable on orders if Cost of Material exceeds Rs.40,000/- (i.e. Total of Column No.11 of the Order From) AND havig active NSC Memership.
     b) For NSC Non-Members : 5% will be applicable on orders if Cost of Material exceeds Rs.40,000/- (i.e. Total of Column No.11 of the Order Form) 
     c) Kindly note that no discount will be admissible if the cost of material is less than Rs.40,000/- or full advance payment is not made along with the order and the received after 10th January, 2024.</t>
  </si>
  <si>
    <r>
      <rPr>
        <b/>
        <sz val="12"/>
        <color indexed="8"/>
        <rFont val="Arial"/>
        <family val="2"/>
      </rPr>
      <t xml:space="preserve">2) Collection Discount : </t>
    </r>
    <r>
      <rPr>
        <sz val="12"/>
        <color indexed="8"/>
        <rFont val="Arial"/>
        <family val="2"/>
      </rPr>
      <t xml:space="preserve">
     </t>
    </r>
    <r>
      <rPr>
        <b/>
        <sz val="12"/>
        <color indexed="8"/>
        <rFont val="Arial"/>
        <family val="2"/>
      </rPr>
      <t>A collection Discount of 5% will be applicable on 'Cost of the Material' (total of Column No.11) only if the Materials are
     collecting from the NSC's Office at CBD Belapur.</t>
    </r>
    <r>
      <rPr>
        <sz val="12"/>
        <color indexed="8"/>
        <rFont val="Arial"/>
        <family val="2"/>
      </rPr>
      <t xml:space="preserve">   Also on receipt of our intimation, arrange to collect the same from
     NSC's office.</t>
    </r>
  </si>
  <si>
    <t>Collection of Material from NSC's office, please mention ‘Y’ in  the given column.</t>
  </si>
  <si>
    <r>
      <t xml:space="preserve">3) Packaging and Forwarding Charges : </t>
    </r>
    <r>
      <rPr>
        <sz val="12"/>
        <color indexed="8"/>
        <rFont val="Arial"/>
        <family val="2"/>
      </rPr>
      <t>The rates of the items are inclusive of packaging and forwarding charges.</t>
    </r>
  </si>
  <si>
    <r>
      <t xml:space="preserve">MULTIFUNCTIONAL TRAVEL BAG </t>
    </r>
  </si>
  <si>
    <t>COMPACT MOBILE (SLING) BAG</t>
  </si>
  <si>
    <t>TABLE/WALL PHOTO FRAME</t>
  </si>
  <si>
    <t xml:space="preserve">DINNING TABLE-MAT &amp; COASTER </t>
  </si>
  <si>
    <t>TABLE-TOP WITH CLOCK</t>
  </si>
  <si>
    <r>
      <rPr>
        <b/>
        <sz val="14"/>
        <rFont val="Arial"/>
        <family val="2"/>
      </rPr>
      <t>NSC Contact Detials :</t>
    </r>
    <r>
      <rPr>
        <b/>
        <sz val="11"/>
        <rFont val="Arial"/>
        <family val="2"/>
      </rPr>
      <t xml:space="preserve">
Telephone No.  : </t>
    </r>
    <r>
      <rPr>
        <sz val="11"/>
        <rFont val="Arial"/>
        <family val="2"/>
      </rPr>
      <t>022-2757 99 24</t>
    </r>
    <r>
      <rPr>
        <b/>
        <sz val="11"/>
        <rFont val="Arial"/>
        <family val="2"/>
      </rPr>
      <t xml:space="preserve">
Direct No.          : </t>
    </r>
    <r>
      <rPr>
        <sz val="11"/>
        <rFont val="Arial"/>
        <family val="2"/>
      </rPr>
      <t xml:space="preserve">022-2752 2870 / 2871 / 2875 </t>
    </r>
    <r>
      <rPr>
        <b/>
        <sz val="11"/>
        <rFont val="Arial"/>
        <family val="2"/>
      </rPr>
      <t xml:space="preserve">
Fax No.               : </t>
    </r>
    <r>
      <rPr>
        <sz val="11"/>
        <rFont val="Arial"/>
        <family val="2"/>
      </rPr>
      <t>022-2757 64  11</t>
    </r>
    <r>
      <rPr>
        <b/>
        <sz val="11"/>
        <rFont val="Arial"/>
        <family val="2"/>
      </rPr>
      <t xml:space="preserve">
E-mail                 : </t>
    </r>
    <r>
      <rPr>
        <sz val="11"/>
        <rFont val="Arial"/>
        <family val="2"/>
      </rPr>
      <t>safetypromotion@nsc.org.in</t>
    </r>
    <r>
      <rPr>
        <b/>
        <sz val="11"/>
        <rFont val="Arial"/>
        <family val="2"/>
      </rPr>
      <t xml:space="preserve">
Web-site            :</t>
    </r>
    <r>
      <rPr>
        <sz val="11"/>
        <rFont val="Arial"/>
        <family val="2"/>
      </rPr>
      <t xml:space="preserve"> https://nsc.org.in</t>
    </r>
    <r>
      <rPr>
        <b/>
        <sz val="11"/>
        <rFont val="Arial"/>
        <family val="2"/>
      </rPr>
      <t xml:space="preserve">
GST No.              : </t>
    </r>
    <r>
      <rPr>
        <sz val="11"/>
        <rFont val="Arial"/>
        <family val="2"/>
      </rPr>
      <t>27AAATN3069N1Z4</t>
    </r>
    <r>
      <rPr>
        <b/>
        <sz val="11"/>
        <rFont val="Arial"/>
        <family val="2"/>
      </rPr>
      <t xml:space="preserve">
</t>
    </r>
  </si>
  <si>
    <t xml:space="preserve"> Mode (Cheque / DD / Bank Transfer / UPI) </t>
  </si>
  <si>
    <t xml:space="preserve">Cheque /DD / UTR / UPI
 Transaction No. </t>
  </si>
  <si>
    <t>Please fill the detials of "Billing and Delivery Address, Quantity, Details of Printing Matter &amp; Logo, etc." in the provided blank field.</t>
  </si>
  <si>
    <t>Address*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</si>
</sst>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_);_(* \(#,##0\);_(* &quot;-&quot;??_);_(@_)"/>
    <numFmt numFmtId="181" formatCode="&quot;Yes&quot;;&quot;Yes&quot;;&quot;No&quot;"/>
    <numFmt numFmtId="182" formatCode="&quot;True&quot;;&quot;True&quot;;&quot;False&quot;"/>
    <numFmt numFmtId="183" formatCode="&quot;On&quot;;&quot;On&quot;;&quot;Off&quot;"/>
    <numFmt numFmtId="184" formatCode="[$€-2]\ #,##0.00_);[Red]\([$€-2]\ #,##0.00\)"/>
  </numFmts>
  <fonts count="91">
    <font>
      <sz val="11"/>
      <color theme="1"/>
      <name val="Calibri"/>
      <family val="2"/>
    </font>
    <font>
      <sz val="11"/>
      <color indexed="8"/>
      <name val="Calibri"/>
      <family val="2"/>
    </font>
    <font>
      <b/>
      <sz val="14"/>
      <name val="Arial"/>
      <family val="2"/>
    </font>
    <font>
      <b/>
      <sz val="10"/>
      <color indexed="8"/>
      <name val="Arial"/>
      <family val="2"/>
    </font>
    <font>
      <sz val="10"/>
      <color indexed="8"/>
      <name val="Arial"/>
      <family val="2"/>
    </font>
    <font>
      <b/>
      <sz val="10"/>
      <name val="Arial"/>
      <family val="2"/>
    </font>
    <font>
      <b/>
      <sz val="11"/>
      <name val="Arial"/>
      <family val="2"/>
    </font>
    <font>
      <sz val="10"/>
      <name val="Arial"/>
      <family val="2"/>
    </font>
    <font>
      <sz val="11"/>
      <name val="Arial"/>
      <family val="2"/>
    </font>
    <font>
      <sz val="14"/>
      <name val="Arial Black"/>
      <family val="2"/>
    </font>
    <font>
      <sz val="12"/>
      <name val="Arial Black"/>
      <family val="2"/>
    </font>
    <font>
      <b/>
      <sz val="9"/>
      <name val="Arial"/>
      <family val="2"/>
    </font>
    <font>
      <b/>
      <sz val="14"/>
      <color indexed="8"/>
      <name val="Arial"/>
      <family val="2"/>
    </font>
    <font>
      <b/>
      <sz val="13"/>
      <name val="Arial"/>
      <family val="2"/>
    </font>
    <font>
      <b/>
      <sz val="11"/>
      <color indexed="8"/>
      <name val="Arial"/>
      <family val="2"/>
    </font>
    <font>
      <sz val="11"/>
      <color indexed="8"/>
      <name val="Arial"/>
      <family val="2"/>
    </font>
    <font>
      <sz val="13"/>
      <color indexed="8"/>
      <name val="Arial"/>
      <family val="2"/>
    </font>
    <font>
      <b/>
      <sz val="12"/>
      <name val="Arial"/>
      <family val="2"/>
    </font>
    <font>
      <sz val="12"/>
      <name val="Arial"/>
      <family val="2"/>
    </font>
    <font>
      <b/>
      <sz val="9"/>
      <color indexed="8"/>
      <name val="Arial"/>
      <family val="2"/>
    </font>
    <font>
      <b/>
      <sz val="14"/>
      <name val="Arial Black"/>
      <family val="2"/>
    </font>
    <font>
      <b/>
      <sz val="10"/>
      <color indexed="10"/>
      <name val="Arial"/>
      <family val="2"/>
    </font>
    <font>
      <sz val="14"/>
      <name val="Arial"/>
      <family val="2"/>
    </font>
    <font>
      <b/>
      <sz val="12"/>
      <color indexed="8"/>
      <name val="Arial"/>
      <family val="2"/>
    </font>
    <font>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Black"/>
      <family val="2"/>
    </font>
    <font>
      <b/>
      <sz val="10"/>
      <color indexed="17"/>
      <name val="Arial"/>
      <family val="2"/>
    </font>
    <font>
      <b/>
      <sz val="16"/>
      <color indexed="56"/>
      <name val="Arial"/>
      <family val="2"/>
    </font>
    <font>
      <b/>
      <sz val="16"/>
      <color indexed="8"/>
      <name val="Arial"/>
      <family val="2"/>
    </font>
    <font>
      <sz val="14"/>
      <color indexed="9"/>
      <name val="Arial Black"/>
      <family val="2"/>
    </font>
    <font>
      <sz val="10"/>
      <color indexed="58"/>
      <name val="Arial"/>
      <family val="2"/>
    </font>
    <font>
      <sz val="10"/>
      <color indexed="17"/>
      <name val="Arial"/>
      <family val="2"/>
    </font>
    <font>
      <b/>
      <sz val="13"/>
      <color indexed="8"/>
      <name val="Arial"/>
      <family val="2"/>
    </font>
    <font>
      <sz val="14"/>
      <color indexed="8"/>
      <name val="Arial"/>
      <family val="2"/>
    </font>
    <font>
      <sz val="16"/>
      <color indexed="9"/>
      <name val="Arial Black"/>
      <family val="2"/>
    </font>
    <font>
      <b/>
      <sz val="10"/>
      <color indexed="8"/>
      <name val="Arial Black"/>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
      <b/>
      <sz val="12"/>
      <color theme="1"/>
      <name val="Arial"/>
      <family val="2"/>
    </font>
    <font>
      <b/>
      <sz val="9"/>
      <color theme="1"/>
      <name val="Arial"/>
      <family val="2"/>
    </font>
    <font>
      <sz val="10"/>
      <color theme="1"/>
      <name val="Arial Black"/>
      <family val="2"/>
    </font>
    <font>
      <b/>
      <sz val="10"/>
      <color theme="1"/>
      <name val="Arial"/>
      <family val="2"/>
    </font>
    <font>
      <b/>
      <sz val="10"/>
      <color theme="6" tint="-0.4999699890613556"/>
      <name val="Arial"/>
      <family val="2"/>
    </font>
    <font>
      <b/>
      <sz val="16"/>
      <color theme="3"/>
      <name val="Arial"/>
      <family val="2"/>
    </font>
    <font>
      <sz val="10"/>
      <color theme="1"/>
      <name val="Arial"/>
      <family val="2"/>
    </font>
    <font>
      <b/>
      <sz val="16"/>
      <color theme="1"/>
      <name val="Arial"/>
      <family val="2"/>
    </font>
    <font>
      <sz val="14"/>
      <color theme="0"/>
      <name val="Arial Black"/>
      <family val="2"/>
    </font>
    <font>
      <sz val="10"/>
      <color rgb="FF003300"/>
      <name val="Arial"/>
      <family val="2"/>
    </font>
    <font>
      <sz val="10"/>
      <color theme="6" tint="-0.4999699890613556"/>
      <name val="Arial"/>
      <family val="2"/>
    </font>
    <font>
      <b/>
      <sz val="13"/>
      <color theme="1"/>
      <name val="Arial"/>
      <family val="2"/>
    </font>
    <font>
      <b/>
      <sz val="14"/>
      <color theme="1"/>
      <name val="Arial"/>
      <family val="2"/>
    </font>
    <font>
      <sz val="14"/>
      <color theme="1"/>
      <name val="Arial"/>
      <family val="2"/>
    </font>
    <font>
      <b/>
      <sz val="10"/>
      <color theme="1"/>
      <name val="Arial Black"/>
      <family val="2"/>
    </font>
    <font>
      <sz val="16"/>
      <color theme="0"/>
      <name val="Arial Black"/>
      <family val="2"/>
    </font>
    <font>
      <sz val="12"/>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5999900102615356"/>
        <bgColor indexed="64"/>
      </patternFill>
    </fill>
    <fill>
      <patternFill patternType="solid">
        <fgColor theme="6" tint="0.5999900102615356"/>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style="thin"/>
    </border>
    <border>
      <left style="thin"/>
      <right style="medium"/>
      <top>
        <color indexed="63"/>
      </top>
      <bottom>
        <color indexed="63"/>
      </bottom>
    </border>
    <border>
      <left style="medium"/>
      <right>
        <color indexed="63"/>
      </right>
      <top>
        <color indexed="63"/>
      </top>
      <bottom>
        <color indexed="63"/>
      </bottom>
    </border>
    <border>
      <left style="medium"/>
      <right/>
      <top style="thin"/>
      <bottom style="thin"/>
    </border>
    <border>
      <left/>
      <right style="thin"/>
      <top style="thin"/>
      <bottom style="thin"/>
    </border>
    <border>
      <left style="thin"/>
      <right style="thin"/>
      <top/>
      <bottom style="thin"/>
    </border>
    <border>
      <left/>
      <right/>
      <top style="thin"/>
      <bottom style="thin"/>
    </border>
    <border>
      <left style="medium"/>
      <right style="medium"/>
      <top style="medium"/>
      <bottom style="medium"/>
    </border>
    <border>
      <left style="thin"/>
      <right style="thin"/>
      <top style="medium"/>
      <bottom/>
    </border>
    <border>
      <left style="thin"/>
      <right style="thin"/>
      <top style="thin"/>
      <bottom style="medium"/>
    </border>
    <border>
      <left style="thin"/>
      <right/>
      <top style="thin"/>
      <bottom style="medium"/>
    </border>
    <border>
      <left style="thin"/>
      <right style="thin"/>
      <top>
        <color indexed="63"/>
      </top>
      <bottom style="medium"/>
    </border>
    <border>
      <left/>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right style="thin"/>
      <top style="medium"/>
      <bottom style="thin"/>
    </border>
    <border>
      <left style="thin"/>
      <right style="thin"/>
      <top style="medium"/>
      <bottom style="thin"/>
    </border>
    <border>
      <left/>
      <right style="medium"/>
      <top style="medium"/>
      <bottom style="thin"/>
    </border>
    <border>
      <left style="medium"/>
      <right style="thin"/>
      <top style="thin"/>
      <bottom style="thin"/>
    </border>
    <border>
      <left style="medium"/>
      <right style="thin"/>
      <top>
        <color indexed="63"/>
      </top>
      <bottom style="thin"/>
    </border>
    <border>
      <left style="thin"/>
      <right style="thin"/>
      <top>
        <color indexed="63"/>
      </top>
      <bottom/>
    </border>
    <border>
      <left style="medium"/>
      <right style="thin"/>
      <top style="medium"/>
      <bottom style="double"/>
    </border>
    <border>
      <left/>
      <right style="thin"/>
      <top style="medium"/>
      <bottom style="double"/>
    </border>
    <border>
      <left style="thin"/>
      <right style="thin"/>
      <top style="medium"/>
      <bottom style="double"/>
    </border>
    <border>
      <left/>
      <right style="medium"/>
      <top style="medium"/>
      <bottom style="double"/>
    </border>
    <border>
      <left style="thin"/>
      <right style="medium"/>
      <top style="thin"/>
      <bottom style="thin"/>
    </border>
    <border>
      <left/>
      <right/>
      <top style="medium"/>
      <bottom style="thin"/>
    </border>
    <border>
      <left/>
      <right>
        <color indexed="63"/>
      </right>
      <top style="medium"/>
      <bottom style="double"/>
    </border>
    <border>
      <left style="thin"/>
      <right style="medium"/>
      <top style="medium"/>
      <bottom/>
    </border>
    <border>
      <left style="medium"/>
      <right/>
      <top style="medium"/>
      <bottom/>
    </border>
    <border>
      <left/>
      <right/>
      <top style="medium"/>
      <bottom/>
    </border>
    <border>
      <left/>
      <right style="medium"/>
      <top style="medium"/>
      <bottom/>
    </border>
    <border>
      <left/>
      <right style="medium"/>
      <top/>
      <bottom/>
    </border>
    <border>
      <left style="medium"/>
      <right/>
      <top/>
      <bottom style="medium"/>
    </border>
    <border>
      <left>
        <color indexed="63"/>
      </left>
      <right>
        <color indexed="63"/>
      </right>
      <top>
        <color indexed="63"/>
      </top>
      <bottom style="medium"/>
    </border>
    <border>
      <left/>
      <right style="medium"/>
      <top/>
      <bottom style="medium"/>
    </border>
    <border>
      <left/>
      <right style="thin"/>
      <top style="thin"/>
      <bottom/>
    </border>
    <border>
      <left style="thin"/>
      <right style="thin"/>
      <top style="thin"/>
      <bottom/>
    </border>
    <border>
      <left style="medium"/>
      <right/>
      <top style="thin"/>
      <bottom style="mediu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top style="medium"/>
      <bottom style="medium"/>
    </border>
    <border>
      <left/>
      <right/>
      <top style="medium"/>
      <bottom style="medium"/>
    </border>
    <border>
      <left>
        <color indexed="63"/>
      </left>
      <right style="medium"/>
      <top style="medium"/>
      <bottom style="medium"/>
    </border>
    <border>
      <left style="medium"/>
      <right style="thin"/>
      <top style="medium"/>
      <bottom/>
    </border>
    <border>
      <left style="medium"/>
      <right style="thin"/>
      <top>
        <color indexed="63"/>
      </top>
      <bottom style="medium"/>
    </border>
    <border>
      <left style="thin"/>
      <right/>
      <top style="medium"/>
      <bottom style="thin"/>
    </border>
    <border>
      <left/>
      <right style="thin"/>
      <top style="medium"/>
      <bottom/>
    </border>
    <border>
      <left/>
      <right style="thin"/>
      <top/>
      <bottom style="medium"/>
    </border>
    <border>
      <left/>
      <right/>
      <top style="thin"/>
      <bottom style="medium"/>
    </border>
    <border>
      <left/>
      <right style="medium"/>
      <top style="thin"/>
      <bottom style="medium"/>
    </border>
    <border>
      <left style="medium"/>
      <right/>
      <top style="medium"/>
      <bottom style="thin"/>
    </border>
    <border>
      <left style="medium"/>
      <right>
        <color indexed="63"/>
      </right>
      <top/>
      <bottom style="thin"/>
    </border>
    <border>
      <left style="thin"/>
      <right/>
      <top style="thin"/>
      <bottom style="thin"/>
    </border>
    <border>
      <left/>
      <right style="thin"/>
      <top style="medium"/>
      <bottom style="medium"/>
    </border>
    <border>
      <left/>
      <right style="medium"/>
      <top style="thin"/>
      <bottom style="thin"/>
    </border>
    <border>
      <left>
        <color indexed="63"/>
      </left>
      <right>
        <color indexed="63"/>
      </right>
      <top style="double"/>
      <bottom>
        <color indexed="63"/>
      </bottom>
    </border>
    <border>
      <left>
        <color indexed="63"/>
      </left>
      <right style="thin"/>
      <top style="double"/>
      <bottom>
        <color indexed="63"/>
      </bottom>
    </border>
    <border>
      <left style="medium"/>
      <right/>
      <top style="thin"/>
      <bottom>
        <color indexed="63"/>
      </bottom>
    </border>
    <border>
      <left/>
      <right/>
      <top style="thin"/>
      <bottom/>
    </border>
    <border>
      <left/>
      <right style="medium"/>
      <top style="thin"/>
      <bottom>
        <color indexed="63"/>
      </bottom>
    </border>
    <border>
      <left style="thin"/>
      <right/>
      <top/>
      <bottom style="thin"/>
    </border>
    <border>
      <left/>
      <right/>
      <top/>
      <bottom style="thin"/>
    </border>
    <border>
      <left/>
      <right style="medium"/>
      <top/>
      <bottom style="thin"/>
    </border>
    <border>
      <left style="thin"/>
      <right>
        <color indexed="63"/>
      </right>
      <top>
        <color indexed="63"/>
      </top>
      <bottom>
        <color indexed="63"/>
      </bottom>
    </border>
    <border>
      <left/>
      <right style="thin"/>
      <top/>
      <bottom/>
    </border>
    <border>
      <left style="thin"/>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399">
    <xf numFmtId="0" fontId="0" fillId="0" borderId="0" xfId="0" applyFont="1" applyAlignment="1">
      <alignment/>
    </xf>
    <xf numFmtId="180" fontId="5" fillId="33" borderId="10" xfId="42" applyNumberFormat="1" applyFont="1" applyFill="1" applyBorder="1" applyAlignment="1" applyProtection="1">
      <alignment horizontal="center" vertical="top" wrapText="1"/>
      <protection locked="0"/>
    </xf>
    <xf numFmtId="0" fontId="72" fillId="34" borderId="0" xfId="0" applyFont="1" applyFill="1" applyAlignment="1" applyProtection="1">
      <alignment/>
      <protection/>
    </xf>
    <xf numFmtId="43" fontId="8" fillId="34" borderId="0" xfId="42" applyFont="1" applyFill="1" applyAlignment="1" applyProtection="1">
      <alignment/>
      <protection/>
    </xf>
    <xf numFmtId="0" fontId="73" fillId="34" borderId="0" xfId="0" applyFont="1" applyFill="1" applyBorder="1" applyAlignment="1" applyProtection="1">
      <alignment vertical="top"/>
      <protection/>
    </xf>
    <xf numFmtId="43" fontId="6" fillId="34" borderId="0" xfId="42" applyFont="1" applyFill="1" applyBorder="1" applyAlignment="1" applyProtection="1">
      <alignment vertical="top"/>
      <protection/>
    </xf>
    <xf numFmtId="180" fontId="5" fillId="34" borderId="11" xfId="42" applyNumberFormat="1" applyFont="1" applyFill="1" applyBorder="1" applyAlignment="1" applyProtection="1">
      <alignment horizontal="right" vertical="center"/>
      <protection locked="0"/>
    </xf>
    <xf numFmtId="180" fontId="5" fillId="34" borderId="10" xfId="42" applyNumberFormat="1" applyFont="1" applyFill="1" applyBorder="1" applyAlignment="1" applyProtection="1">
      <alignment horizontal="right" vertical="center"/>
      <protection locked="0"/>
    </xf>
    <xf numFmtId="43" fontId="6" fillId="34" borderId="12" xfId="42" applyFont="1" applyFill="1" applyBorder="1" applyAlignment="1" applyProtection="1">
      <alignment horizontal="right" vertical="top"/>
      <protection locked="0"/>
    </xf>
    <xf numFmtId="0" fontId="72" fillId="34" borderId="0" xfId="0" applyFont="1" applyFill="1" applyAlignment="1" applyProtection="1">
      <alignment horizontal="center"/>
      <protection/>
    </xf>
    <xf numFmtId="180" fontId="72" fillId="34" borderId="0" xfId="42" applyNumberFormat="1" applyFont="1" applyFill="1" applyAlignment="1" applyProtection="1">
      <alignment/>
      <protection/>
    </xf>
    <xf numFmtId="43" fontId="72" fillId="34" borderId="0" xfId="42" applyFont="1" applyFill="1" applyAlignment="1" applyProtection="1">
      <alignment horizontal="center"/>
      <protection/>
    </xf>
    <xf numFmtId="43" fontId="72" fillId="34" borderId="0" xfId="42" applyFont="1" applyFill="1" applyAlignment="1" applyProtection="1">
      <alignment/>
      <protection/>
    </xf>
    <xf numFmtId="0" fontId="74" fillId="34" borderId="0" xfId="0" applyFont="1" applyFill="1" applyAlignment="1" applyProtection="1">
      <alignment horizontal="left" vertical="center"/>
      <protection/>
    </xf>
    <xf numFmtId="0" fontId="72" fillId="34" borderId="0" xfId="0" applyFont="1" applyFill="1" applyAlignment="1" applyProtection="1">
      <alignment vertical="center"/>
      <protection/>
    </xf>
    <xf numFmtId="43" fontId="72" fillId="34" borderId="0" xfId="42" applyFont="1" applyFill="1" applyAlignment="1" applyProtection="1">
      <alignment vertical="center"/>
      <protection/>
    </xf>
    <xf numFmtId="0" fontId="9" fillId="34" borderId="0" xfId="0" applyFont="1" applyFill="1" applyBorder="1" applyAlignment="1" applyProtection="1">
      <alignment vertical="center"/>
      <protection/>
    </xf>
    <xf numFmtId="0" fontId="72" fillId="34" borderId="0" xfId="0" applyFont="1" applyFill="1" applyBorder="1" applyAlignment="1" applyProtection="1">
      <alignment vertical="center"/>
      <protection/>
    </xf>
    <xf numFmtId="0" fontId="2" fillId="34" borderId="0" xfId="0" applyNumberFormat="1" applyFont="1" applyFill="1" applyBorder="1" applyAlignment="1" applyProtection="1">
      <alignment vertical="center" wrapText="1"/>
      <protection/>
    </xf>
    <xf numFmtId="0" fontId="72" fillId="34" borderId="0" xfId="0" applyFont="1" applyFill="1" applyAlignment="1" applyProtection="1">
      <alignment horizontal="left" vertical="center"/>
      <protection/>
    </xf>
    <xf numFmtId="43" fontId="72" fillId="34" borderId="0" xfId="42" applyFont="1" applyFill="1" applyAlignment="1" applyProtection="1">
      <alignment horizontal="left" vertical="center"/>
      <protection/>
    </xf>
    <xf numFmtId="180" fontId="7" fillId="34" borderId="0" xfId="42" applyNumberFormat="1" applyFont="1" applyFill="1" applyBorder="1" applyAlignment="1" applyProtection="1">
      <alignment vertical="center"/>
      <protection/>
    </xf>
    <xf numFmtId="0" fontId="6" fillId="34" borderId="0" xfId="0" applyFont="1" applyFill="1" applyBorder="1" applyAlignment="1" applyProtection="1">
      <alignment vertical="center"/>
      <protection/>
    </xf>
    <xf numFmtId="0" fontId="72" fillId="34" borderId="0" xfId="0" applyFont="1" applyFill="1" applyBorder="1" applyAlignment="1" applyProtection="1">
      <alignment horizontal="left" vertical="center"/>
      <protection/>
    </xf>
    <xf numFmtId="0" fontId="73" fillId="34" borderId="0" xfId="0" applyFont="1" applyFill="1" applyBorder="1" applyAlignment="1" applyProtection="1">
      <alignment horizontal="left" vertical="center"/>
      <protection/>
    </xf>
    <xf numFmtId="0" fontId="73" fillId="34" borderId="0" xfId="0" applyFont="1" applyFill="1" applyBorder="1" applyAlignment="1" applyProtection="1">
      <alignment vertical="center"/>
      <protection/>
    </xf>
    <xf numFmtId="0" fontId="73" fillId="34" borderId="0" xfId="0" applyFont="1" applyFill="1" applyAlignment="1" applyProtection="1">
      <alignment horizontal="left" vertical="center"/>
      <protection/>
    </xf>
    <xf numFmtId="43" fontId="73" fillId="34" borderId="0" xfId="42" applyFont="1" applyFill="1" applyAlignment="1" applyProtection="1">
      <alignment horizontal="left" vertical="center"/>
      <protection/>
    </xf>
    <xf numFmtId="0" fontId="73" fillId="34" borderId="0" xfId="0" applyFont="1" applyFill="1" applyBorder="1" applyAlignment="1" applyProtection="1">
      <alignment horizontal="center" vertical="center"/>
      <protection/>
    </xf>
    <xf numFmtId="0" fontId="73" fillId="34" borderId="0" xfId="0" applyFont="1" applyFill="1" applyBorder="1" applyAlignment="1" applyProtection="1">
      <alignment horizontal="left" vertical="top"/>
      <protection/>
    </xf>
    <xf numFmtId="0" fontId="73" fillId="34" borderId="0" xfId="0" applyFont="1" applyFill="1" applyBorder="1" applyAlignment="1" applyProtection="1">
      <alignment horizontal="center" vertical="top"/>
      <protection/>
    </xf>
    <xf numFmtId="0" fontId="73" fillId="34" borderId="0" xfId="0" applyFont="1" applyFill="1" applyAlignment="1" applyProtection="1">
      <alignment horizontal="left" vertical="top"/>
      <protection/>
    </xf>
    <xf numFmtId="43" fontId="73" fillId="34" borderId="0" xfId="42" applyFont="1" applyFill="1" applyAlignment="1" applyProtection="1">
      <alignment horizontal="left" vertical="top"/>
      <protection/>
    </xf>
    <xf numFmtId="0" fontId="74" fillId="34" borderId="0" xfId="0" applyFont="1" applyFill="1" applyBorder="1" applyAlignment="1" applyProtection="1">
      <alignment horizontal="center" vertical="center" wrapText="1"/>
      <protection/>
    </xf>
    <xf numFmtId="0" fontId="74" fillId="34" borderId="0" xfId="0" applyFont="1" applyFill="1" applyBorder="1" applyAlignment="1" applyProtection="1">
      <alignment horizontal="center" vertical="center"/>
      <protection/>
    </xf>
    <xf numFmtId="43" fontId="74" fillId="34" borderId="0" xfId="42" applyFont="1" applyFill="1" applyAlignment="1" applyProtection="1">
      <alignment horizontal="left" vertical="center"/>
      <protection/>
    </xf>
    <xf numFmtId="0" fontId="74" fillId="34" borderId="0" xfId="0" applyFont="1" applyFill="1" applyBorder="1" applyAlignment="1" applyProtection="1">
      <alignment horizontal="left" vertical="center"/>
      <protection/>
    </xf>
    <xf numFmtId="0" fontId="73" fillId="34" borderId="0" xfId="0" applyFont="1" applyFill="1" applyBorder="1" applyAlignment="1" applyProtection="1">
      <alignment horizontal="left"/>
      <protection/>
    </xf>
    <xf numFmtId="0" fontId="73" fillId="34" borderId="0" xfId="0" applyFont="1" applyFill="1" applyAlignment="1" applyProtection="1">
      <alignment horizontal="left"/>
      <protection/>
    </xf>
    <xf numFmtId="43" fontId="73" fillId="34" borderId="0" xfId="42" applyFont="1" applyFill="1" applyAlignment="1" applyProtection="1">
      <alignment horizontal="left"/>
      <protection/>
    </xf>
    <xf numFmtId="0" fontId="72" fillId="34" borderId="0" xfId="0" applyFont="1" applyFill="1" applyAlignment="1" applyProtection="1">
      <alignment horizontal="left"/>
      <protection/>
    </xf>
    <xf numFmtId="43" fontId="72" fillId="34" borderId="0" xfId="42" applyFont="1" applyFill="1" applyAlignment="1" applyProtection="1">
      <alignment horizontal="left"/>
      <protection/>
    </xf>
    <xf numFmtId="0" fontId="73" fillId="34" borderId="0" xfId="0" applyFont="1" applyFill="1" applyAlignment="1" applyProtection="1">
      <alignment horizontal="center" vertical="top"/>
      <protection/>
    </xf>
    <xf numFmtId="43" fontId="73" fillId="34" borderId="0" xfId="42" applyFont="1" applyFill="1" applyAlignment="1" applyProtection="1">
      <alignment horizontal="center" vertical="top"/>
      <protection/>
    </xf>
    <xf numFmtId="0" fontId="73" fillId="34" borderId="0" xfId="0" applyFont="1" applyFill="1" applyAlignment="1" applyProtection="1">
      <alignment horizontal="center"/>
      <protection/>
    </xf>
    <xf numFmtId="43" fontId="73" fillId="34" borderId="0" xfId="42" applyFont="1" applyFill="1" applyAlignment="1" applyProtection="1">
      <alignment horizontal="center"/>
      <protection/>
    </xf>
    <xf numFmtId="0" fontId="75" fillId="34" borderId="0" xfId="0" applyNumberFormat="1" applyFont="1" applyFill="1" applyAlignment="1" applyProtection="1">
      <alignment horizontal="center" vertical="center"/>
      <protection/>
    </xf>
    <xf numFmtId="43" fontId="75" fillId="34" borderId="0" xfId="42" applyFont="1" applyFill="1" applyAlignment="1" applyProtection="1">
      <alignment horizontal="center" vertical="center"/>
      <protection/>
    </xf>
    <xf numFmtId="43" fontId="72" fillId="34" borderId="0" xfId="42" applyFont="1" applyFill="1" applyBorder="1" applyAlignment="1" applyProtection="1">
      <alignment vertical="center"/>
      <protection/>
    </xf>
    <xf numFmtId="0" fontId="72" fillId="34" borderId="0" xfId="0" applyFont="1" applyFill="1" applyBorder="1" applyAlignment="1" applyProtection="1" quotePrefix="1">
      <alignment vertical="center"/>
      <protection/>
    </xf>
    <xf numFmtId="43" fontId="72" fillId="34" borderId="0" xfId="0" applyNumberFormat="1" applyFont="1" applyFill="1" applyBorder="1" applyAlignment="1" applyProtection="1">
      <alignment vertical="center"/>
      <protection/>
    </xf>
    <xf numFmtId="0" fontId="73" fillId="34" borderId="0" xfId="0" applyFont="1" applyFill="1" applyAlignment="1" applyProtection="1">
      <alignment vertical="center"/>
      <protection/>
    </xf>
    <xf numFmtId="43" fontId="73" fillId="34" borderId="0" xfId="42" applyFont="1" applyFill="1" applyAlignment="1" applyProtection="1">
      <alignment vertical="center"/>
      <protection/>
    </xf>
    <xf numFmtId="43" fontId="73" fillId="34" borderId="0" xfId="42" applyFont="1" applyFill="1" applyBorder="1" applyAlignment="1" applyProtection="1">
      <alignment vertical="top"/>
      <protection/>
    </xf>
    <xf numFmtId="0" fontId="72" fillId="34" borderId="0" xfId="0" applyFont="1" applyFill="1" applyBorder="1" applyAlignment="1" applyProtection="1">
      <alignment/>
      <protection/>
    </xf>
    <xf numFmtId="43" fontId="72" fillId="34" borderId="0" xfId="42" applyFont="1" applyFill="1" applyBorder="1" applyAlignment="1" applyProtection="1">
      <alignment/>
      <protection/>
    </xf>
    <xf numFmtId="0" fontId="72" fillId="4" borderId="0" xfId="0" applyFont="1" applyFill="1" applyAlignment="1" applyProtection="1">
      <alignment/>
      <protection/>
    </xf>
    <xf numFmtId="0" fontId="72" fillId="4" borderId="0" xfId="0" applyFont="1" applyFill="1" applyAlignment="1" applyProtection="1">
      <alignment horizontal="center"/>
      <protection/>
    </xf>
    <xf numFmtId="180" fontId="72" fillId="4" borderId="0" xfId="42" applyNumberFormat="1" applyFont="1" applyFill="1" applyAlignment="1" applyProtection="1">
      <alignment/>
      <protection/>
    </xf>
    <xf numFmtId="43" fontId="72" fillId="4" borderId="0" xfId="42" applyFont="1" applyFill="1" applyAlignment="1" applyProtection="1">
      <alignment horizontal="center"/>
      <protection/>
    </xf>
    <xf numFmtId="43" fontId="72" fillId="4" borderId="0" xfId="42" applyFont="1" applyFill="1" applyAlignment="1" applyProtection="1">
      <alignment/>
      <protection/>
    </xf>
    <xf numFmtId="0" fontId="72" fillId="4" borderId="0" xfId="0" applyFont="1" applyFill="1" applyAlignment="1" applyProtection="1">
      <alignment vertical="center"/>
      <protection/>
    </xf>
    <xf numFmtId="0" fontId="74" fillId="4" borderId="0" xfId="0" applyFont="1" applyFill="1" applyAlignment="1" applyProtection="1">
      <alignment horizontal="left" vertical="center"/>
      <protection/>
    </xf>
    <xf numFmtId="0" fontId="72" fillId="4" borderId="0" xfId="0" applyFont="1" applyFill="1" applyAlignment="1" applyProtection="1">
      <alignment horizontal="left" vertical="center"/>
      <protection/>
    </xf>
    <xf numFmtId="0" fontId="73" fillId="4" borderId="0" xfId="0" applyFont="1" applyFill="1" applyAlignment="1" applyProtection="1">
      <alignment horizontal="left" vertical="center"/>
      <protection/>
    </xf>
    <xf numFmtId="0" fontId="73" fillId="4" borderId="0" xfId="0" applyFont="1" applyFill="1" applyAlignment="1" applyProtection="1">
      <alignment horizontal="left" vertical="top"/>
      <protection/>
    </xf>
    <xf numFmtId="0" fontId="73" fillId="4" borderId="0" xfId="0" applyFont="1" applyFill="1" applyAlignment="1" applyProtection="1">
      <alignment horizontal="left"/>
      <protection/>
    </xf>
    <xf numFmtId="0" fontId="73" fillId="4" borderId="0" xfId="0" applyFont="1" applyFill="1" applyBorder="1" applyAlignment="1" applyProtection="1">
      <alignment horizontal="left" vertical="top" wrapText="1"/>
      <protection/>
    </xf>
    <xf numFmtId="0" fontId="73" fillId="4" borderId="0" xfId="0" applyFont="1" applyFill="1" applyBorder="1" applyAlignment="1" applyProtection="1">
      <alignment horizontal="center" vertical="top" wrapText="1"/>
      <protection/>
    </xf>
    <xf numFmtId="0" fontId="72" fillId="4" borderId="0" xfId="0" applyFont="1" applyFill="1" applyAlignment="1" applyProtection="1">
      <alignment horizontal="left"/>
      <protection/>
    </xf>
    <xf numFmtId="0" fontId="73" fillId="4" borderId="0" xfId="0" applyFont="1" applyFill="1" applyAlignment="1" applyProtection="1">
      <alignment horizontal="center" vertical="top"/>
      <protection/>
    </xf>
    <xf numFmtId="0" fontId="73" fillId="4" borderId="0" xfId="0" applyFont="1" applyFill="1" applyAlignment="1" applyProtection="1">
      <alignment horizontal="center"/>
      <protection/>
    </xf>
    <xf numFmtId="0" fontId="75" fillId="4" borderId="0" xfId="0" applyNumberFormat="1" applyFont="1" applyFill="1" applyAlignment="1" applyProtection="1">
      <alignment horizontal="center" vertical="center"/>
      <protection/>
    </xf>
    <xf numFmtId="0" fontId="73" fillId="4" borderId="0" xfId="0" applyFont="1" applyFill="1" applyAlignment="1" applyProtection="1">
      <alignment vertical="center"/>
      <protection/>
    </xf>
    <xf numFmtId="0" fontId="76" fillId="4" borderId="0" xfId="0" applyNumberFormat="1" applyFont="1" applyFill="1" applyBorder="1" applyAlignment="1" applyProtection="1">
      <alignment horizontal="right" vertical="center"/>
      <protection/>
    </xf>
    <xf numFmtId="0" fontId="76" fillId="4" borderId="0" xfId="0" applyNumberFormat="1" applyFont="1" applyFill="1" applyBorder="1" applyAlignment="1" applyProtection="1">
      <alignment horizontal="center" vertical="center"/>
      <protection/>
    </xf>
    <xf numFmtId="0" fontId="77" fillId="4" borderId="0" xfId="0" applyFont="1" applyFill="1" applyBorder="1" applyAlignment="1" applyProtection="1">
      <alignment horizontal="center" vertical="center"/>
      <protection/>
    </xf>
    <xf numFmtId="0" fontId="77" fillId="4" borderId="13" xfId="0" applyFont="1" applyFill="1" applyBorder="1" applyAlignment="1" applyProtection="1">
      <alignment horizontal="center" vertical="center"/>
      <protection/>
    </xf>
    <xf numFmtId="0" fontId="77" fillId="4" borderId="13" xfId="0" applyFont="1" applyFill="1" applyBorder="1" applyAlignment="1" applyProtection="1">
      <alignment horizontal="center" vertical="top"/>
      <protection/>
    </xf>
    <xf numFmtId="0" fontId="77" fillId="4" borderId="0" xfId="0" applyFont="1" applyFill="1" applyBorder="1" applyAlignment="1" applyProtection="1">
      <alignment horizontal="center" vertical="top"/>
      <protection/>
    </xf>
    <xf numFmtId="0" fontId="73" fillId="4" borderId="0" xfId="0" applyFont="1" applyFill="1" applyBorder="1" applyAlignment="1" applyProtection="1">
      <alignment vertical="top"/>
      <protection/>
    </xf>
    <xf numFmtId="0" fontId="9" fillId="4" borderId="0" xfId="0" applyFont="1" applyFill="1" applyBorder="1" applyAlignment="1" applyProtection="1">
      <alignment horizontal="center"/>
      <protection/>
    </xf>
    <xf numFmtId="0" fontId="72" fillId="4" borderId="0" xfId="0" applyFont="1" applyFill="1" applyBorder="1" applyAlignment="1" applyProtection="1">
      <alignment/>
      <protection/>
    </xf>
    <xf numFmtId="0" fontId="72" fillId="4" borderId="0" xfId="0" applyFont="1" applyFill="1" applyBorder="1" applyAlignment="1" applyProtection="1">
      <alignment horizontal="center"/>
      <protection/>
    </xf>
    <xf numFmtId="180" fontId="72" fillId="4" borderId="0" xfId="42" applyNumberFormat="1" applyFont="1" applyFill="1" applyBorder="1" applyAlignment="1" applyProtection="1">
      <alignment/>
      <protection/>
    </xf>
    <xf numFmtId="43" fontId="72" fillId="4" borderId="0" xfId="42" applyFont="1" applyFill="1" applyBorder="1" applyAlignment="1" applyProtection="1">
      <alignment horizontal="center"/>
      <protection/>
    </xf>
    <xf numFmtId="0" fontId="72" fillId="4" borderId="0" xfId="0" applyFont="1" applyFill="1" applyBorder="1" applyAlignment="1" applyProtection="1">
      <alignment/>
      <protection/>
    </xf>
    <xf numFmtId="0" fontId="6" fillId="10" borderId="14" xfId="0" applyFont="1" applyFill="1" applyBorder="1" applyAlignment="1" applyProtection="1">
      <alignment vertical="top"/>
      <protection/>
    </xf>
    <xf numFmtId="0" fontId="6" fillId="10" borderId="15" xfId="0" applyFont="1" applyFill="1" applyBorder="1" applyAlignment="1" applyProtection="1">
      <alignment vertical="top"/>
      <protection/>
    </xf>
    <xf numFmtId="0" fontId="73" fillId="10" borderId="10" xfId="0" applyFont="1" applyFill="1" applyBorder="1" applyAlignment="1" applyProtection="1">
      <alignment vertical="top"/>
      <protection/>
    </xf>
    <xf numFmtId="0" fontId="72" fillId="34" borderId="10" xfId="0" applyFont="1" applyFill="1" applyBorder="1" applyAlignment="1" applyProtection="1">
      <alignment vertical="center"/>
      <protection locked="0"/>
    </xf>
    <xf numFmtId="0" fontId="72" fillId="34" borderId="15" xfId="0" applyFont="1" applyFill="1" applyBorder="1" applyAlignment="1" applyProtection="1">
      <alignment vertical="center"/>
      <protection locked="0"/>
    </xf>
    <xf numFmtId="180" fontId="78" fillId="34" borderId="10" xfId="42" applyNumberFormat="1" applyFont="1" applyFill="1" applyBorder="1" applyAlignment="1" applyProtection="1">
      <alignment vertical="center"/>
      <protection locked="0"/>
    </xf>
    <xf numFmtId="180" fontId="74" fillId="33" borderId="10" xfId="42" applyNumberFormat="1" applyFont="1" applyFill="1" applyBorder="1" applyAlignment="1" applyProtection="1">
      <alignment horizontal="center" vertical="center"/>
      <protection locked="0"/>
    </xf>
    <xf numFmtId="180" fontId="5" fillId="34" borderId="16" xfId="42" applyNumberFormat="1" applyFont="1" applyFill="1" applyBorder="1" applyAlignment="1" applyProtection="1">
      <alignment horizontal="right" vertical="center"/>
      <protection locked="0"/>
    </xf>
    <xf numFmtId="0" fontId="9" fillId="4" borderId="0" xfId="0" applyFont="1" applyFill="1" applyBorder="1" applyAlignment="1" applyProtection="1">
      <alignment horizontal="center" vertical="center"/>
      <protection/>
    </xf>
    <xf numFmtId="0" fontId="9" fillId="4" borderId="0" xfId="0" applyFont="1" applyFill="1" applyBorder="1" applyAlignment="1" applyProtection="1">
      <alignment horizontal="center" vertical="top"/>
      <protection/>
    </xf>
    <xf numFmtId="0" fontId="10" fillId="4" borderId="0" xfId="0" applyFont="1" applyFill="1" applyBorder="1" applyAlignment="1" applyProtection="1">
      <alignment horizontal="center" vertical="center"/>
      <protection/>
    </xf>
    <xf numFmtId="0" fontId="20" fillId="4" borderId="0" xfId="0" applyFont="1" applyFill="1" applyBorder="1" applyAlignment="1" applyProtection="1">
      <alignment horizontal="center" vertical="center"/>
      <protection/>
    </xf>
    <xf numFmtId="0" fontId="79" fillId="4" borderId="0" xfId="0" applyFont="1" applyFill="1" applyBorder="1" applyAlignment="1" applyProtection="1">
      <alignment horizontal="center" vertical="center" wrapText="1"/>
      <protection/>
    </xf>
    <xf numFmtId="43" fontId="80" fillId="34" borderId="0" xfId="0" applyNumberFormat="1" applyFont="1" applyFill="1" applyBorder="1" applyAlignment="1" applyProtection="1">
      <alignment horizontal="right" vertical="center" wrapText="1"/>
      <protection/>
    </xf>
    <xf numFmtId="0" fontId="6" fillId="34" borderId="15" xfId="42" applyNumberFormat="1" applyFont="1" applyFill="1" applyBorder="1" applyAlignment="1" applyProtection="1">
      <alignment vertical="center"/>
      <protection locked="0"/>
    </xf>
    <xf numFmtId="0" fontId="6" fillId="34" borderId="17" xfId="42" applyNumberFormat="1" applyFont="1" applyFill="1" applyBorder="1" applyAlignment="1" applyProtection="1">
      <alignment vertical="center"/>
      <protection locked="0"/>
    </xf>
    <xf numFmtId="0" fontId="73" fillId="34" borderId="15" xfId="0" applyNumberFormat="1" applyFont="1" applyFill="1" applyBorder="1" applyAlignment="1" applyProtection="1">
      <alignment vertical="center"/>
      <protection locked="0"/>
    </xf>
    <xf numFmtId="0" fontId="81" fillId="34" borderId="18" xfId="0" applyFont="1" applyFill="1" applyBorder="1" applyAlignment="1" applyProtection="1">
      <alignment horizontal="center" vertical="center" wrapText="1"/>
      <protection locked="0"/>
    </xf>
    <xf numFmtId="180" fontId="6" fillId="16" borderId="19" xfId="42" applyNumberFormat="1" applyFont="1" applyFill="1" applyBorder="1" applyAlignment="1" applyProtection="1">
      <alignment horizontal="center" vertical="top" wrapText="1"/>
      <protection/>
    </xf>
    <xf numFmtId="180" fontId="11" fillId="16" borderId="20" xfId="42" applyNumberFormat="1" applyFont="1" applyFill="1" applyBorder="1" applyAlignment="1" applyProtection="1">
      <alignment horizontal="center" vertical="top"/>
      <protection/>
    </xf>
    <xf numFmtId="180" fontId="11" fillId="16" borderId="21" xfId="42" applyNumberFormat="1" applyFont="1" applyFill="1" applyBorder="1" applyAlignment="1" applyProtection="1">
      <alignment horizontal="center" vertical="top"/>
      <protection/>
    </xf>
    <xf numFmtId="180" fontId="8" fillId="16" borderId="22" xfId="42" applyNumberFormat="1" applyFont="1" applyFill="1" applyBorder="1" applyAlignment="1" applyProtection="1">
      <alignment horizontal="center" vertical="top" wrapText="1"/>
      <protection/>
    </xf>
    <xf numFmtId="0" fontId="6" fillId="16" borderId="23" xfId="0" applyFont="1" applyFill="1" applyBorder="1" applyAlignment="1" applyProtection="1">
      <alignment horizontal="center" vertical="top" wrapText="1"/>
      <protection/>
    </xf>
    <xf numFmtId="0" fontId="6" fillId="16" borderId="20" xfId="0" applyFont="1" applyFill="1" applyBorder="1" applyAlignment="1" applyProtection="1">
      <alignment horizontal="center" vertical="top" wrapText="1"/>
      <protection/>
    </xf>
    <xf numFmtId="0" fontId="6" fillId="16" borderId="23" xfId="0" applyFont="1" applyFill="1" applyBorder="1" applyAlignment="1" applyProtection="1" quotePrefix="1">
      <alignment horizontal="center" vertical="top" wrapText="1"/>
      <protection/>
    </xf>
    <xf numFmtId="43" fontId="6" fillId="16" borderId="20" xfId="42" applyFont="1" applyFill="1" applyBorder="1" applyAlignment="1" applyProtection="1">
      <alignment horizontal="center" vertical="top" wrapText="1"/>
      <protection/>
    </xf>
    <xf numFmtId="0" fontId="11" fillId="16" borderId="24" xfId="0" applyNumberFormat="1" applyFont="1" applyFill="1" applyBorder="1" applyAlignment="1" applyProtection="1">
      <alignment horizontal="center" vertical="center" wrapText="1"/>
      <protection/>
    </xf>
    <xf numFmtId="0" fontId="11" fillId="16" borderId="25" xfId="0" applyNumberFormat="1" applyFont="1" applyFill="1" applyBorder="1" applyAlignment="1" applyProtection="1">
      <alignment horizontal="center" vertical="center" wrapText="1"/>
      <protection/>
    </xf>
    <xf numFmtId="0" fontId="11" fillId="16" borderId="25" xfId="0" applyNumberFormat="1" applyFont="1" applyFill="1" applyBorder="1" applyAlignment="1" applyProtection="1">
      <alignment horizontal="center" vertical="center"/>
      <protection/>
    </xf>
    <xf numFmtId="0" fontId="11" fillId="16" borderId="25" xfId="42" applyNumberFormat="1" applyFont="1" applyFill="1" applyBorder="1" applyAlignment="1" applyProtection="1">
      <alignment horizontal="center" vertical="center"/>
      <protection/>
    </xf>
    <xf numFmtId="0" fontId="11" fillId="16" borderId="25" xfId="42" applyNumberFormat="1" applyFont="1" applyFill="1" applyBorder="1" applyAlignment="1" applyProtection="1">
      <alignment horizontal="center" vertical="center" wrapText="1"/>
      <protection/>
    </xf>
    <xf numFmtId="0" fontId="11" fillId="16" borderId="26" xfId="0" applyNumberFormat="1" applyFont="1" applyFill="1" applyBorder="1" applyAlignment="1" applyProtection="1">
      <alignment horizontal="center" vertical="center" wrapText="1"/>
      <protection/>
    </xf>
    <xf numFmtId="0" fontId="82" fillId="35" borderId="18" xfId="0" applyFont="1" applyFill="1" applyBorder="1" applyAlignment="1" applyProtection="1">
      <alignment horizontal="center" vertical="center"/>
      <protection/>
    </xf>
    <xf numFmtId="0" fontId="82" fillId="35" borderId="18" xfId="0" applyFont="1" applyFill="1" applyBorder="1" applyAlignment="1" applyProtection="1">
      <alignment horizontal="center"/>
      <protection/>
    </xf>
    <xf numFmtId="0" fontId="77" fillId="10" borderId="27" xfId="0" applyFont="1" applyFill="1" applyBorder="1" applyAlignment="1" applyProtection="1">
      <alignment horizontal="center" vertical="center"/>
      <protection/>
    </xf>
    <xf numFmtId="0" fontId="77" fillId="10" borderId="28" xfId="0" applyFont="1" applyFill="1" applyBorder="1" applyAlignment="1" applyProtection="1">
      <alignment horizontal="right" vertical="center"/>
      <protection/>
    </xf>
    <xf numFmtId="0" fontId="74" fillId="10" borderId="28" xfId="0" applyNumberFormat="1" applyFont="1" applyFill="1" applyBorder="1" applyAlignment="1" applyProtection="1">
      <alignment horizontal="right" vertical="center" wrapText="1"/>
      <protection/>
    </xf>
    <xf numFmtId="180" fontId="77" fillId="10" borderId="29" xfId="42" applyNumberFormat="1" applyFont="1" applyFill="1" applyBorder="1" applyAlignment="1" applyProtection="1">
      <alignment vertical="center"/>
      <protection/>
    </xf>
    <xf numFmtId="180" fontId="5" fillId="10" borderId="29" xfId="42" applyNumberFormat="1" applyFont="1" applyFill="1" applyBorder="1" applyAlignment="1" applyProtection="1">
      <alignment horizontal="right" vertical="center"/>
      <protection/>
    </xf>
    <xf numFmtId="43" fontId="77" fillId="10" borderId="28" xfId="42" applyFont="1" applyFill="1" applyBorder="1" applyAlignment="1" applyProtection="1">
      <alignment horizontal="right" vertical="center"/>
      <protection/>
    </xf>
    <xf numFmtId="0" fontId="77" fillId="10" borderId="28" xfId="0" applyFont="1" applyFill="1" applyBorder="1" applyAlignment="1" applyProtection="1">
      <alignment horizontal="center" vertical="center"/>
      <protection/>
    </xf>
    <xf numFmtId="43" fontId="77" fillId="10" borderId="29" xfId="42" applyFont="1" applyFill="1" applyBorder="1" applyAlignment="1" applyProtection="1">
      <alignment horizontal="right" vertical="center"/>
      <protection/>
    </xf>
    <xf numFmtId="9" fontId="77" fillId="10" borderId="28" xfId="0" applyNumberFormat="1" applyFont="1" applyFill="1" applyBorder="1" applyAlignment="1" applyProtection="1">
      <alignment horizontal="right" vertical="center"/>
      <protection/>
    </xf>
    <xf numFmtId="9" fontId="77" fillId="10" borderId="29" xfId="0" applyNumberFormat="1" applyFont="1" applyFill="1" applyBorder="1" applyAlignment="1" applyProtection="1">
      <alignment horizontal="center" vertical="center"/>
      <protection/>
    </xf>
    <xf numFmtId="43" fontId="77" fillId="10" borderId="30" xfId="42" applyFont="1" applyFill="1" applyBorder="1" applyAlignment="1" applyProtection="1">
      <alignment horizontal="right" vertical="center"/>
      <protection/>
    </xf>
    <xf numFmtId="0" fontId="77" fillId="10" borderId="31" xfId="0" applyFont="1" applyFill="1" applyBorder="1" applyAlignment="1" applyProtection="1">
      <alignment horizontal="center" vertical="center"/>
      <protection/>
    </xf>
    <xf numFmtId="0" fontId="77" fillId="10" borderId="15" xfId="0" applyNumberFormat="1" applyFont="1" applyFill="1" applyBorder="1" applyAlignment="1" applyProtection="1">
      <alignment horizontal="center" vertical="center"/>
      <protection/>
    </xf>
    <xf numFmtId="0" fontId="3" fillId="10" borderId="15" xfId="0" applyNumberFormat="1" applyFont="1" applyFill="1" applyBorder="1" applyAlignment="1" applyProtection="1">
      <alignment horizontal="justify" vertical="center" wrapText="1"/>
      <protection/>
    </xf>
    <xf numFmtId="180" fontId="80" fillId="10" borderId="10" xfId="42" applyNumberFormat="1" applyFont="1" applyFill="1" applyBorder="1" applyAlignment="1" applyProtection="1">
      <alignment vertical="center"/>
      <protection/>
    </xf>
    <xf numFmtId="0" fontId="77" fillId="10" borderId="32" xfId="0" applyFont="1" applyFill="1" applyBorder="1" applyAlignment="1" applyProtection="1">
      <alignment horizontal="center" vertical="center"/>
      <protection/>
    </xf>
    <xf numFmtId="180" fontId="80" fillId="10" borderId="16" xfId="42" applyNumberFormat="1" applyFont="1" applyFill="1" applyBorder="1" applyAlignment="1" applyProtection="1">
      <alignment vertical="center"/>
      <protection/>
    </xf>
    <xf numFmtId="0" fontId="77" fillId="10" borderId="15" xfId="0" applyNumberFormat="1" applyFont="1" applyFill="1" applyBorder="1" applyAlignment="1" applyProtection="1" quotePrefix="1">
      <alignment horizontal="center" vertical="center"/>
      <protection/>
    </xf>
    <xf numFmtId="0" fontId="77" fillId="10" borderId="15" xfId="0" applyFont="1" applyFill="1" applyBorder="1" applyAlignment="1" applyProtection="1">
      <alignment horizontal="center" vertical="center"/>
      <protection/>
    </xf>
    <xf numFmtId="180" fontId="80" fillId="10" borderId="10" xfId="42" applyNumberFormat="1" applyFont="1" applyFill="1" applyBorder="1" applyAlignment="1" applyProtection="1">
      <alignment horizontal="center" vertical="center"/>
      <protection/>
    </xf>
    <xf numFmtId="0" fontId="5" fillId="10" borderId="15" xfId="0" applyNumberFormat="1" applyFont="1" applyFill="1" applyBorder="1" applyAlignment="1" applyProtection="1">
      <alignment horizontal="justify" vertical="center" wrapText="1"/>
      <protection/>
    </xf>
    <xf numFmtId="180" fontId="80" fillId="10" borderId="16" xfId="42" applyNumberFormat="1" applyFont="1" applyFill="1" applyBorder="1" applyAlignment="1" applyProtection="1">
      <alignment horizontal="center" vertical="center"/>
      <protection/>
    </xf>
    <xf numFmtId="0" fontId="77" fillId="10" borderId="10" xfId="0" applyFont="1" applyFill="1" applyBorder="1" applyAlignment="1" applyProtection="1">
      <alignment horizontal="center" vertical="center"/>
      <protection/>
    </xf>
    <xf numFmtId="0" fontId="73" fillId="10" borderId="16" xfId="0" applyFont="1" applyFill="1" applyBorder="1" applyAlignment="1" applyProtection="1">
      <alignment vertical="top"/>
      <protection/>
    </xf>
    <xf numFmtId="0" fontId="73" fillId="10" borderId="33" xfId="0" applyFont="1" applyFill="1" applyBorder="1" applyAlignment="1" applyProtection="1">
      <alignment vertical="top" wrapText="1"/>
      <protection/>
    </xf>
    <xf numFmtId="0" fontId="77" fillId="10" borderId="11" xfId="0" applyNumberFormat="1" applyFont="1" applyFill="1" applyBorder="1" applyAlignment="1" applyProtection="1">
      <alignment horizontal="center" vertical="center"/>
      <protection/>
    </xf>
    <xf numFmtId="0" fontId="3" fillId="10" borderId="11" xfId="0" applyNumberFormat="1" applyFont="1" applyFill="1" applyBorder="1" applyAlignment="1" applyProtection="1">
      <alignment horizontal="justify" vertical="center" wrapText="1"/>
      <protection/>
    </xf>
    <xf numFmtId="0" fontId="77" fillId="10" borderId="34" xfId="0" applyFont="1" applyFill="1" applyBorder="1" applyAlignment="1" applyProtection="1">
      <alignment horizontal="center" vertical="center"/>
      <protection/>
    </xf>
    <xf numFmtId="0" fontId="77" fillId="10" borderId="35" xfId="0" applyFont="1" applyFill="1" applyBorder="1" applyAlignment="1" applyProtection="1">
      <alignment horizontal="right" vertical="center"/>
      <protection/>
    </xf>
    <xf numFmtId="0" fontId="74" fillId="10" borderId="35" xfId="0" applyNumberFormat="1" applyFont="1" applyFill="1" applyBorder="1" applyAlignment="1" applyProtection="1">
      <alignment horizontal="right" vertical="center" wrapText="1"/>
      <protection/>
    </xf>
    <xf numFmtId="180" fontId="77" fillId="10" borderId="36" xfId="42" applyNumberFormat="1" applyFont="1" applyFill="1" applyBorder="1" applyAlignment="1" applyProtection="1">
      <alignment vertical="center"/>
      <protection/>
    </xf>
    <xf numFmtId="180" fontId="5" fillId="10" borderId="36" xfId="42" applyNumberFormat="1" applyFont="1" applyFill="1" applyBorder="1" applyAlignment="1" applyProtection="1">
      <alignment horizontal="right" vertical="center"/>
      <protection/>
    </xf>
    <xf numFmtId="180" fontId="77" fillId="10" borderId="35" xfId="42" applyNumberFormat="1" applyFont="1" applyFill="1" applyBorder="1" applyAlignment="1" applyProtection="1" quotePrefix="1">
      <alignment horizontal="center" vertical="center"/>
      <protection/>
    </xf>
    <xf numFmtId="0" fontId="77" fillId="10" borderId="35" xfId="0" applyFont="1" applyFill="1" applyBorder="1" applyAlignment="1" applyProtection="1">
      <alignment horizontal="center" vertical="center"/>
      <protection/>
    </xf>
    <xf numFmtId="43" fontId="77" fillId="10" borderId="36" xfId="42" applyFont="1" applyFill="1" applyBorder="1" applyAlignment="1" applyProtection="1">
      <alignment horizontal="right" vertical="center"/>
      <protection/>
    </xf>
    <xf numFmtId="43" fontId="77" fillId="10" borderId="35" xfId="42" applyFont="1" applyFill="1" applyBorder="1" applyAlignment="1" applyProtection="1">
      <alignment horizontal="right" vertical="center"/>
      <protection/>
    </xf>
    <xf numFmtId="9" fontId="77" fillId="10" borderId="35" xfId="0" applyNumberFormat="1" applyFont="1" applyFill="1" applyBorder="1" applyAlignment="1" applyProtection="1">
      <alignment horizontal="right" vertical="center"/>
      <protection/>
    </xf>
    <xf numFmtId="9" fontId="77" fillId="10" borderId="36" xfId="0" applyNumberFormat="1" applyFont="1" applyFill="1" applyBorder="1" applyAlignment="1" applyProtection="1">
      <alignment horizontal="center" vertical="center"/>
      <protection/>
    </xf>
    <xf numFmtId="43" fontId="77" fillId="10" borderId="37" xfId="42" applyFont="1" applyFill="1" applyBorder="1" applyAlignment="1" applyProtection="1">
      <alignment horizontal="right" vertical="center"/>
      <protection/>
    </xf>
    <xf numFmtId="180" fontId="83" fillId="10" borderId="28" xfId="42" applyNumberFormat="1" applyFont="1" applyFill="1" applyBorder="1" applyAlignment="1" applyProtection="1">
      <alignment horizontal="center" vertical="center"/>
      <protection/>
    </xf>
    <xf numFmtId="0" fontId="77" fillId="10" borderId="11" xfId="0" applyFont="1" applyFill="1" applyBorder="1" applyAlignment="1" applyProtection="1">
      <alignment horizontal="center" vertical="center" wrapText="1"/>
      <protection/>
    </xf>
    <xf numFmtId="43" fontId="77" fillId="10" borderId="16" xfId="42" applyFont="1" applyFill="1" applyBorder="1" applyAlignment="1" applyProtection="1">
      <alignment horizontal="right" vertical="center"/>
      <protection/>
    </xf>
    <xf numFmtId="43" fontId="80" fillId="10" borderId="11" xfId="42" applyFont="1" applyFill="1" applyBorder="1" applyAlignment="1" applyProtection="1">
      <alignment horizontal="right" vertical="center"/>
      <protection/>
    </xf>
    <xf numFmtId="9" fontId="80" fillId="10" borderId="11" xfId="0" applyNumberFormat="1" applyFont="1" applyFill="1" applyBorder="1" applyAlignment="1" applyProtection="1" quotePrefix="1">
      <alignment horizontal="right" vertical="center"/>
      <protection/>
    </xf>
    <xf numFmtId="43" fontId="80" fillId="10" borderId="16" xfId="0" applyNumberFormat="1" applyFont="1" applyFill="1" applyBorder="1" applyAlignment="1" applyProtection="1">
      <alignment horizontal="right" vertical="center"/>
      <protection/>
    </xf>
    <xf numFmtId="9" fontId="77" fillId="10" borderId="16" xfId="0" applyNumberFormat="1" applyFont="1" applyFill="1" applyBorder="1" applyAlignment="1" applyProtection="1">
      <alignment horizontal="center" vertical="center"/>
      <protection/>
    </xf>
    <xf numFmtId="43" fontId="80" fillId="10" borderId="10" xfId="42" applyFont="1" applyFill="1" applyBorder="1" applyAlignment="1" applyProtection="1">
      <alignment horizontal="right" vertical="center"/>
      <protection/>
    </xf>
    <xf numFmtId="43" fontId="80" fillId="10" borderId="38" xfId="42" applyFont="1" applyFill="1" applyBorder="1" applyAlignment="1" applyProtection="1">
      <alignment horizontal="right" vertical="center"/>
      <protection/>
    </xf>
    <xf numFmtId="180" fontId="80" fillId="10" borderId="15" xfId="42" applyNumberFormat="1" applyFont="1" applyFill="1" applyBorder="1" applyAlignment="1" applyProtection="1">
      <alignment horizontal="center" vertical="center"/>
      <protection/>
    </xf>
    <xf numFmtId="43" fontId="77" fillId="10" borderId="10" xfId="42" applyFont="1" applyFill="1" applyBorder="1" applyAlignment="1" applyProtection="1">
      <alignment horizontal="right" vertical="center"/>
      <protection/>
    </xf>
    <xf numFmtId="9" fontId="77" fillId="10" borderId="10" xfId="0" applyNumberFormat="1" applyFont="1" applyFill="1" applyBorder="1" applyAlignment="1" applyProtection="1">
      <alignment horizontal="center" vertical="center"/>
      <protection/>
    </xf>
    <xf numFmtId="180" fontId="84" fillId="10" borderId="15" xfId="42" applyNumberFormat="1" applyFont="1" applyFill="1" applyBorder="1" applyAlignment="1" applyProtection="1">
      <alignment horizontal="center" vertical="center"/>
      <protection/>
    </xf>
    <xf numFmtId="180" fontId="83" fillId="10" borderId="29" xfId="42" applyNumberFormat="1" applyFont="1" applyFill="1" applyBorder="1" applyAlignment="1" applyProtection="1">
      <alignment vertical="center"/>
      <protection/>
    </xf>
    <xf numFmtId="180" fontId="83" fillId="10" borderId="28" xfId="42" applyNumberFormat="1" applyFont="1" applyFill="1" applyBorder="1" applyAlignment="1" applyProtection="1">
      <alignment vertical="center"/>
      <protection/>
    </xf>
    <xf numFmtId="180" fontId="7" fillId="36" borderId="15" xfId="42" applyNumberFormat="1" applyFont="1" applyFill="1" applyBorder="1" applyAlignment="1" applyProtection="1">
      <alignment horizontal="right" vertical="center"/>
      <protection/>
    </xf>
    <xf numFmtId="180" fontId="5" fillId="10" borderId="15" xfId="42" applyNumberFormat="1" applyFont="1" applyFill="1" applyBorder="1" applyAlignment="1" applyProtection="1">
      <alignment horizontal="right" vertical="center"/>
      <protection/>
    </xf>
    <xf numFmtId="180" fontId="84" fillId="10" borderId="10" xfId="42" applyNumberFormat="1" applyFont="1" applyFill="1" applyBorder="1" applyAlignment="1" applyProtection="1">
      <alignment vertical="center"/>
      <protection/>
    </xf>
    <xf numFmtId="180" fontId="5" fillId="16" borderId="20" xfId="42" applyNumberFormat="1" applyFont="1" applyFill="1" applyBorder="1" applyAlignment="1" applyProtection="1">
      <alignment horizontal="center" vertical="top"/>
      <protection/>
    </xf>
    <xf numFmtId="180" fontId="5" fillId="16" borderId="21" xfId="42" applyNumberFormat="1" applyFont="1" applyFill="1" applyBorder="1" applyAlignment="1" applyProtection="1">
      <alignment horizontal="center" vertical="top"/>
      <protection/>
    </xf>
    <xf numFmtId="180" fontId="80" fillId="10" borderId="11" xfId="42" applyNumberFormat="1" applyFont="1" applyFill="1" applyBorder="1" applyAlignment="1" applyProtection="1">
      <alignment horizontal="center" vertical="center"/>
      <protection/>
    </xf>
    <xf numFmtId="0" fontId="77" fillId="10" borderId="11" xfId="0" applyFont="1" applyFill="1" applyBorder="1" applyAlignment="1" applyProtection="1">
      <alignment horizontal="center" vertical="center"/>
      <protection/>
    </xf>
    <xf numFmtId="180" fontId="77" fillId="10" borderId="28" xfId="42" applyNumberFormat="1" applyFont="1" applyFill="1" applyBorder="1" applyAlignment="1" applyProtection="1" quotePrefix="1">
      <alignment horizontal="center" vertical="center"/>
      <protection/>
    </xf>
    <xf numFmtId="0" fontId="77" fillId="10" borderId="31" xfId="0" applyFont="1" applyFill="1" applyBorder="1" applyAlignment="1" applyProtection="1">
      <alignment horizontal="center" vertical="top"/>
      <protection/>
    </xf>
    <xf numFmtId="0" fontId="77" fillId="10" borderId="15" xfId="0" applyFont="1" applyFill="1" applyBorder="1" applyAlignment="1" applyProtection="1">
      <alignment horizontal="center" vertical="top"/>
      <protection/>
    </xf>
    <xf numFmtId="0" fontId="3" fillId="10" borderId="10" xfId="0" applyNumberFormat="1" applyFont="1" applyFill="1" applyBorder="1" applyAlignment="1" applyProtection="1">
      <alignment horizontal="justify" vertical="top" wrapText="1"/>
      <protection/>
    </xf>
    <xf numFmtId="180" fontId="77" fillId="37" borderId="10" xfId="42" applyNumberFormat="1" applyFont="1" applyFill="1" applyBorder="1" applyAlignment="1" applyProtection="1">
      <alignment horizontal="left" vertical="top" wrapText="1"/>
      <protection/>
    </xf>
    <xf numFmtId="0" fontId="5" fillId="10" borderId="10" xfId="42" applyNumberFormat="1" applyFont="1" applyFill="1" applyBorder="1" applyAlignment="1" applyProtection="1">
      <alignment horizontal="left" vertical="top" wrapText="1"/>
      <protection/>
    </xf>
    <xf numFmtId="180" fontId="74" fillId="10" borderId="15" xfId="42" applyNumberFormat="1" applyFont="1" applyFill="1" applyBorder="1" applyAlignment="1" applyProtection="1" quotePrefix="1">
      <alignment horizontal="center" vertical="top"/>
      <protection/>
    </xf>
    <xf numFmtId="0" fontId="77" fillId="10" borderId="10" xfId="0" applyFont="1" applyFill="1" applyBorder="1" applyAlignment="1" applyProtection="1">
      <alignment horizontal="center" vertical="top" wrapText="1"/>
      <protection/>
    </xf>
    <xf numFmtId="43" fontId="77" fillId="10" borderId="10" xfId="42" applyFont="1" applyFill="1" applyBorder="1" applyAlignment="1" applyProtection="1">
      <alignment horizontal="right" vertical="top"/>
      <protection/>
    </xf>
    <xf numFmtId="43" fontId="80" fillId="36" borderId="10" xfId="42" applyFont="1" applyFill="1" applyBorder="1" applyAlignment="1" applyProtection="1" quotePrefix="1">
      <alignment horizontal="center" vertical="top"/>
      <protection/>
    </xf>
    <xf numFmtId="43" fontId="80" fillId="36" borderId="10" xfId="42" applyFont="1" applyFill="1" applyBorder="1" applyAlignment="1" applyProtection="1" quotePrefix="1">
      <alignment horizontal="center" vertical="center"/>
      <protection/>
    </xf>
    <xf numFmtId="43" fontId="80" fillId="10" borderId="10" xfId="0" applyNumberFormat="1" applyFont="1" applyFill="1" applyBorder="1" applyAlignment="1" applyProtection="1">
      <alignment horizontal="right" vertical="top"/>
      <protection/>
    </xf>
    <xf numFmtId="9" fontId="77" fillId="10" borderId="15" xfId="0" applyNumberFormat="1" applyFont="1" applyFill="1" applyBorder="1" applyAlignment="1" applyProtection="1">
      <alignment horizontal="center" vertical="top"/>
      <protection/>
    </xf>
    <xf numFmtId="43" fontId="80" fillId="10" borderId="10" xfId="42" applyFont="1" applyFill="1" applyBorder="1" applyAlignment="1" applyProtection="1">
      <alignment horizontal="right" vertical="top"/>
      <protection/>
    </xf>
    <xf numFmtId="43" fontId="80" fillId="10" borderId="38" xfId="42" applyFont="1" applyFill="1" applyBorder="1" applyAlignment="1" applyProtection="1">
      <alignment horizontal="right" vertical="top"/>
      <protection/>
    </xf>
    <xf numFmtId="0" fontId="5" fillId="10" borderId="39" xfId="0" applyFont="1" applyFill="1" applyBorder="1" applyAlignment="1" applyProtection="1">
      <alignment horizontal="center" vertical="center" wrapText="1"/>
      <protection/>
    </xf>
    <xf numFmtId="0" fontId="5" fillId="10" borderId="29" xfId="0" applyFont="1" applyFill="1" applyBorder="1" applyAlignment="1" applyProtection="1">
      <alignment horizontal="center" vertical="center"/>
      <protection/>
    </xf>
    <xf numFmtId="43" fontId="6" fillId="10" borderId="35" xfId="0" applyNumberFormat="1" applyFont="1" applyFill="1" applyBorder="1" applyAlignment="1" applyProtection="1">
      <alignment horizontal="right" vertical="center"/>
      <protection/>
    </xf>
    <xf numFmtId="43" fontId="6" fillId="10" borderId="36" xfId="0" applyNumberFormat="1" applyFont="1" applyFill="1" applyBorder="1" applyAlignment="1" applyProtection="1">
      <alignment horizontal="right" vertical="center"/>
      <protection/>
    </xf>
    <xf numFmtId="43" fontId="6" fillId="10" borderId="36" xfId="0" applyNumberFormat="1" applyFont="1" applyFill="1" applyBorder="1" applyAlignment="1" applyProtection="1">
      <alignment horizontal="center" vertical="center"/>
      <protection/>
    </xf>
    <xf numFmtId="43" fontId="6" fillId="10" borderId="40" xfId="0" applyNumberFormat="1" applyFont="1" applyFill="1" applyBorder="1" applyAlignment="1" applyProtection="1">
      <alignment horizontal="right" vertical="center"/>
      <protection/>
    </xf>
    <xf numFmtId="43" fontId="6" fillId="10" borderId="41" xfId="42" applyFont="1" applyFill="1" applyBorder="1" applyAlignment="1" applyProtection="1">
      <alignment horizontal="right" vertical="center"/>
      <protection/>
    </xf>
    <xf numFmtId="43" fontId="73" fillId="10" borderId="26" xfId="0" applyNumberFormat="1" applyFont="1" applyFill="1" applyBorder="1" applyAlignment="1" applyProtection="1">
      <alignment horizontal="right" vertical="center"/>
      <protection/>
    </xf>
    <xf numFmtId="0" fontId="9" fillId="10" borderId="42" xfId="0" applyFont="1" applyFill="1" applyBorder="1" applyAlignment="1" applyProtection="1">
      <alignment horizontal="center"/>
      <protection/>
    </xf>
    <xf numFmtId="0" fontId="9" fillId="10" borderId="43" xfId="0" applyFont="1" applyFill="1" applyBorder="1" applyAlignment="1" applyProtection="1">
      <alignment horizontal="center"/>
      <protection/>
    </xf>
    <xf numFmtId="0" fontId="9" fillId="10" borderId="44" xfId="0" applyFont="1" applyFill="1" applyBorder="1" applyAlignment="1" applyProtection="1">
      <alignment/>
      <protection/>
    </xf>
    <xf numFmtId="0" fontId="85" fillId="10" borderId="13" xfId="0" applyFont="1" applyFill="1" applyBorder="1" applyAlignment="1" applyProtection="1">
      <alignment vertical="center"/>
      <protection/>
    </xf>
    <xf numFmtId="0" fontId="72" fillId="10" borderId="0" xfId="0" applyFont="1" applyFill="1" applyBorder="1" applyAlignment="1" applyProtection="1">
      <alignment horizontal="center" vertical="center"/>
      <protection/>
    </xf>
    <xf numFmtId="43" fontId="72" fillId="10" borderId="0" xfId="42" applyFont="1" applyFill="1" applyBorder="1" applyAlignment="1" applyProtection="1">
      <alignment vertical="center"/>
      <protection/>
    </xf>
    <xf numFmtId="0" fontId="81" fillId="10" borderId="0" xfId="0" applyNumberFormat="1" applyFont="1" applyFill="1" applyBorder="1" applyAlignment="1" applyProtection="1">
      <alignment vertical="center"/>
      <protection/>
    </xf>
    <xf numFmtId="0" fontId="81" fillId="10" borderId="0" xfId="0" applyNumberFormat="1" applyFont="1" applyFill="1" applyBorder="1" applyAlignment="1" applyProtection="1">
      <alignment horizontal="center" vertical="center"/>
      <protection/>
    </xf>
    <xf numFmtId="43" fontId="73" fillId="10" borderId="45" xfId="0" applyNumberFormat="1" applyFont="1" applyFill="1" applyBorder="1" applyAlignment="1" applyProtection="1">
      <alignment vertical="center"/>
      <protection/>
    </xf>
    <xf numFmtId="0" fontId="72" fillId="10" borderId="13" xfId="0" applyFont="1" applyFill="1" applyBorder="1" applyAlignment="1" applyProtection="1" quotePrefix="1">
      <alignment vertical="top"/>
      <protection/>
    </xf>
    <xf numFmtId="0" fontId="73" fillId="10" borderId="0" xfId="0" applyFont="1" applyFill="1" applyBorder="1" applyAlignment="1" applyProtection="1" quotePrefix="1">
      <alignment horizontal="right" vertical="top"/>
      <protection/>
    </xf>
    <xf numFmtId="0" fontId="73" fillId="10" borderId="0" xfId="0" applyFont="1" applyFill="1" applyBorder="1" applyAlignment="1" applyProtection="1">
      <alignment horizontal="center" vertical="top"/>
      <protection/>
    </xf>
    <xf numFmtId="0" fontId="73" fillId="10" borderId="45" xfId="0" applyFont="1" applyFill="1" applyBorder="1" applyAlignment="1" applyProtection="1">
      <alignment vertical="top"/>
      <protection/>
    </xf>
    <xf numFmtId="0" fontId="72" fillId="10" borderId="46" xfId="0" applyFont="1" applyFill="1" applyBorder="1" applyAlignment="1" applyProtection="1">
      <alignment horizontal="center"/>
      <protection/>
    </xf>
    <xf numFmtId="0" fontId="72" fillId="10" borderId="47" xfId="0" applyFont="1" applyFill="1" applyBorder="1" applyAlignment="1" applyProtection="1">
      <alignment vertical="top"/>
      <protection/>
    </xf>
    <xf numFmtId="0" fontId="7" fillId="10" borderId="47" xfId="0" applyFont="1" applyFill="1" applyBorder="1" applyAlignment="1" applyProtection="1">
      <alignment vertical="top"/>
      <protection/>
    </xf>
    <xf numFmtId="0" fontId="73" fillId="10" borderId="47" xfId="0" applyFont="1" applyFill="1" applyBorder="1" applyAlignment="1" applyProtection="1">
      <alignment vertical="top"/>
      <protection/>
    </xf>
    <xf numFmtId="0" fontId="72" fillId="10" borderId="47" xfId="0" applyFont="1" applyFill="1" applyBorder="1" applyAlignment="1" applyProtection="1">
      <alignment/>
      <protection/>
    </xf>
    <xf numFmtId="0" fontId="72" fillId="10" borderId="47" xfId="0" applyFont="1" applyFill="1" applyBorder="1" applyAlignment="1" applyProtection="1">
      <alignment horizontal="center" vertical="top"/>
      <protection/>
    </xf>
    <xf numFmtId="0" fontId="81" fillId="10" borderId="47" xfId="0" applyNumberFormat="1" applyFont="1" applyFill="1" applyBorder="1" applyAlignment="1" applyProtection="1">
      <alignment vertical="center"/>
      <protection/>
    </xf>
    <xf numFmtId="0" fontId="9" fillId="10" borderId="13" xfId="0" applyFont="1" applyFill="1" applyBorder="1" applyAlignment="1" applyProtection="1">
      <alignment horizontal="center"/>
      <protection/>
    </xf>
    <xf numFmtId="0" fontId="9" fillId="10" borderId="0" xfId="0" applyFont="1" applyFill="1" applyBorder="1" applyAlignment="1" applyProtection="1">
      <alignment horizontal="center"/>
      <protection/>
    </xf>
    <xf numFmtId="0" fontId="86" fillId="10" borderId="13" xfId="0" applyFont="1" applyFill="1" applyBorder="1" applyAlignment="1" applyProtection="1">
      <alignment vertical="top"/>
      <protection/>
    </xf>
    <xf numFmtId="0" fontId="73" fillId="10" borderId="0" xfId="0" applyFont="1" applyFill="1" applyBorder="1" applyAlignment="1" applyProtection="1">
      <alignment vertical="top"/>
      <protection/>
    </xf>
    <xf numFmtId="0" fontId="73" fillId="10" borderId="13" xfId="0" applyFont="1" applyFill="1" applyBorder="1" applyAlignment="1" applyProtection="1">
      <alignment vertical="top"/>
      <protection/>
    </xf>
    <xf numFmtId="0" fontId="73" fillId="10" borderId="13" xfId="0" applyFont="1" applyFill="1" applyBorder="1" applyAlignment="1" applyProtection="1">
      <alignment horizontal="left" vertical="top"/>
      <protection/>
    </xf>
    <xf numFmtId="0" fontId="72" fillId="10" borderId="0" xfId="0" applyFont="1" applyFill="1" applyBorder="1" applyAlignment="1" applyProtection="1">
      <alignment horizontal="center" vertical="top"/>
      <protection/>
    </xf>
    <xf numFmtId="0" fontId="72" fillId="10" borderId="46" xfId="0" applyFont="1" applyFill="1" applyBorder="1" applyAlignment="1" applyProtection="1">
      <alignment/>
      <protection/>
    </xf>
    <xf numFmtId="0" fontId="87" fillId="10" borderId="0" xfId="0" applyFont="1" applyFill="1" applyBorder="1" applyAlignment="1" applyProtection="1">
      <alignment vertical="top" wrapText="1"/>
      <protection/>
    </xf>
    <xf numFmtId="0" fontId="87" fillId="10" borderId="47" xfId="0" applyFont="1" applyFill="1" applyBorder="1" applyAlignment="1" applyProtection="1">
      <alignment vertical="top" wrapText="1"/>
      <protection/>
    </xf>
    <xf numFmtId="0" fontId="73" fillId="10" borderId="47" xfId="0" applyFont="1" applyFill="1" applyBorder="1" applyAlignment="1" applyProtection="1">
      <alignment vertical="top" wrapText="1"/>
      <protection/>
    </xf>
    <xf numFmtId="0" fontId="73" fillId="10" borderId="48" xfId="0" applyFont="1" applyFill="1" applyBorder="1" applyAlignment="1" applyProtection="1">
      <alignment vertical="top" wrapText="1"/>
      <protection/>
    </xf>
    <xf numFmtId="0" fontId="3" fillId="10" borderId="10" xfId="0" applyNumberFormat="1" applyFont="1" applyFill="1" applyBorder="1" applyAlignment="1" applyProtection="1">
      <alignment horizontal="justify" vertical="center" wrapText="1"/>
      <protection/>
    </xf>
    <xf numFmtId="180" fontId="74" fillId="33" borderId="15" xfId="42" applyNumberFormat="1" applyFont="1" applyFill="1" applyBorder="1" applyAlignment="1" applyProtection="1">
      <alignment horizontal="center" vertical="center"/>
      <protection locked="0"/>
    </xf>
    <xf numFmtId="9" fontId="80" fillId="10" borderId="11" xfId="0" applyNumberFormat="1" applyFont="1" applyFill="1" applyBorder="1" applyAlignment="1" applyProtection="1" quotePrefix="1">
      <alignment vertical="center"/>
      <protection/>
    </xf>
    <xf numFmtId="0" fontId="73" fillId="34" borderId="49" xfId="0" applyNumberFormat="1" applyFont="1" applyFill="1" applyBorder="1" applyAlignment="1" applyProtection="1">
      <alignment vertical="top"/>
      <protection locked="0"/>
    </xf>
    <xf numFmtId="0" fontId="73" fillId="10" borderId="50" xfId="0" applyFont="1" applyFill="1" applyBorder="1" applyAlignment="1" applyProtection="1">
      <alignment vertical="top" wrapText="1"/>
      <protection/>
    </xf>
    <xf numFmtId="0" fontId="72" fillId="4" borderId="0" xfId="0" applyFont="1" applyFill="1" applyAlignment="1" applyProtection="1">
      <alignment vertical="top"/>
      <protection/>
    </xf>
    <xf numFmtId="0" fontId="74" fillId="4" borderId="0" xfId="0" applyFont="1" applyFill="1" applyAlignment="1" applyProtection="1">
      <alignment horizontal="left" vertical="top"/>
      <protection/>
    </xf>
    <xf numFmtId="0" fontId="72" fillId="4" borderId="0" xfId="0" applyFont="1" applyFill="1" applyAlignment="1" applyProtection="1">
      <alignment horizontal="center" vertical="top"/>
      <protection/>
    </xf>
    <xf numFmtId="0" fontId="72" fillId="34" borderId="0" xfId="0" applyFont="1" applyFill="1" applyAlignment="1" applyProtection="1">
      <alignment vertical="top"/>
      <protection/>
    </xf>
    <xf numFmtId="43" fontId="72" fillId="34" borderId="0" xfId="42" applyFont="1" applyFill="1" applyAlignment="1" applyProtection="1">
      <alignment vertical="top"/>
      <protection/>
    </xf>
    <xf numFmtId="0" fontId="5" fillId="10" borderId="15" xfId="0" applyNumberFormat="1" applyFont="1" applyFill="1" applyBorder="1" applyAlignment="1" applyProtection="1">
      <alignment horizontal="center" vertical="center"/>
      <protection/>
    </xf>
    <xf numFmtId="0" fontId="74" fillId="4" borderId="47" xfId="0" applyFont="1" applyFill="1" applyBorder="1" applyAlignment="1" applyProtection="1">
      <alignment horizontal="left" vertical="top"/>
      <protection/>
    </xf>
    <xf numFmtId="0" fontId="73" fillId="10" borderId="51" xfId="0" applyFont="1" applyFill="1" applyBorder="1" applyAlignment="1" applyProtection="1">
      <alignment horizontal="left" vertical="center"/>
      <protection/>
    </xf>
    <xf numFmtId="0" fontId="73" fillId="10" borderId="23" xfId="0" applyFont="1" applyFill="1" applyBorder="1" applyAlignment="1" applyProtection="1">
      <alignment horizontal="left" vertical="center"/>
      <protection/>
    </xf>
    <xf numFmtId="0" fontId="88" fillId="16" borderId="52" xfId="0" applyNumberFormat="1" applyFont="1" applyFill="1" applyBorder="1" applyAlignment="1" applyProtection="1">
      <alignment horizontal="right" vertical="center"/>
      <protection/>
    </xf>
    <xf numFmtId="0" fontId="88" fillId="16" borderId="53" xfId="0" applyNumberFormat="1" applyFont="1" applyFill="1" applyBorder="1" applyAlignment="1" applyProtection="1">
      <alignment horizontal="right" vertical="center"/>
      <protection/>
    </xf>
    <xf numFmtId="0" fontId="88" fillId="16" borderId="54" xfId="0" applyNumberFormat="1" applyFont="1" applyFill="1" applyBorder="1" applyAlignment="1" applyProtection="1">
      <alignment horizontal="right" vertical="center"/>
      <protection/>
    </xf>
    <xf numFmtId="0" fontId="89" fillId="35" borderId="55" xfId="0" applyFont="1" applyFill="1" applyBorder="1" applyAlignment="1" applyProtection="1">
      <alignment horizontal="center" vertical="center"/>
      <protection/>
    </xf>
    <xf numFmtId="0" fontId="89" fillId="35" borderId="56" xfId="0" applyFont="1" applyFill="1" applyBorder="1" applyAlignment="1" applyProtection="1">
      <alignment horizontal="center" vertical="center"/>
      <protection/>
    </xf>
    <xf numFmtId="0" fontId="89" fillId="35" borderId="57" xfId="0" applyFont="1" applyFill="1" applyBorder="1" applyAlignment="1" applyProtection="1">
      <alignment horizontal="center" vertical="center"/>
      <protection/>
    </xf>
    <xf numFmtId="0" fontId="6" fillId="16" borderId="58" xfId="0" applyFont="1" applyFill="1" applyBorder="1" applyAlignment="1" applyProtection="1">
      <alignment horizontal="center" vertical="top" wrapText="1"/>
      <protection/>
    </xf>
    <xf numFmtId="0" fontId="6" fillId="16" borderId="59" xfId="0" applyFont="1" applyFill="1" applyBorder="1" applyAlignment="1" applyProtection="1">
      <alignment horizontal="center" vertical="top" wrapText="1"/>
      <protection/>
    </xf>
    <xf numFmtId="0" fontId="6" fillId="16" borderId="43" xfId="0" applyFont="1" applyFill="1" applyBorder="1" applyAlignment="1" applyProtection="1">
      <alignment horizontal="center" vertical="top" wrapText="1"/>
      <protection/>
    </xf>
    <xf numFmtId="0" fontId="6" fillId="16" borderId="47" xfId="0" applyFont="1" applyFill="1" applyBorder="1" applyAlignment="1" applyProtection="1">
      <alignment horizontal="center" vertical="top" wrapText="1"/>
      <protection/>
    </xf>
    <xf numFmtId="0" fontId="6" fillId="16" borderId="19" xfId="0" applyFont="1" applyFill="1" applyBorder="1" applyAlignment="1" applyProtection="1">
      <alignment horizontal="center" vertical="top"/>
      <protection/>
    </xf>
    <xf numFmtId="0" fontId="6" fillId="16" borderId="22" xfId="0" applyFont="1" applyFill="1" applyBorder="1" applyAlignment="1" applyProtection="1">
      <alignment horizontal="center" vertical="top"/>
      <protection/>
    </xf>
    <xf numFmtId="180" fontId="6" fillId="16" borderId="60" xfId="42" applyNumberFormat="1" applyFont="1" applyFill="1" applyBorder="1" applyAlignment="1" applyProtection="1">
      <alignment horizontal="center" vertical="center" wrapText="1"/>
      <protection/>
    </xf>
    <xf numFmtId="180" fontId="6" fillId="16" borderId="39" xfId="42" applyNumberFormat="1" applyFont="1" applyFill="1" applyBorder="1" applyAlignment="1" applyProtection="1">
      <alignment horizontal="center" vertical="center" wrapText="1"/>
      <protection/>
    </xf>
    <xf numFmtId="180" fontId="6" fillId="16" borderId="28" xfId="42" applyNumberFormat="1" applyFont="1" applyFill="1" applyBorder="1" applyAlignment="1" applyProtection="1">
      <alignment horizontal="center" vertical="center" wrapText="1"/>
      <protection/>
    </xf>
    <xf numFmtId="0" fontId="6" fillId="16" borderId="61" xfId="0" applyFont="1" applyFill="1" applyBorder="1" applyAlignment="1" applyProtection="1">
      <alignment horizontal="center" vertical="top"/>
      <protection/>
    </xf>
    <xf numFmtId="0" fontId="6" fillId="16" borderId="62" xfId="0" applyFont="1" applyFill="1" applyBorder="1" applyAlignment="1" applyProtection="1">
      <alignment horizontal="center" vertical="top"/>
      <protection/>
    </xf>
    <xf numFmtId="0" fontId="5" fillId="10" borderId="60" xfId="0" applyFont="1" applyFill="1" applyBorder="1" applyAlignment="1" applyProtection="1">
      <alignment horizontal="center" vertical="center"/>
      <protection/>
    </xf>
    <xf numFmtId="0" fontId="5" fillId="10" borderId="30" xfId="0" applyFont="1" applyFill="1" applyBorder="1" applyAlignment="1" applyProtection="1">
      <alignment horizontal="center" vertical="center"/>
      <protection/>
    </xf>
    <xf numFmtId="0" fontId="5" fillId="10" borderId="60" xfId="0" applyFont="1" applyFill="1" applyBorder="1" applyAlignment="1" applyProtection="1">
      <alignment horizontal="center" vertical="center" wrapText="1"/>
      <protection/>
    </xf>
    <xf numFmtId="0" fontId="5" fillId="10" borderId="39" xfId="0" applyFont="1" applyFill="1" applyBorder="1" applyAlignment="1" applyProtection="1">
      <alignment horizontal="center" vertical="center"/>
      <protection/>
    </xf>
    <xf numFmtId="0" fontId="5" fillId="10" borderId="28" xfId="0" applyFont="1" applyFill="1" applyBorder="1" applyAlignment="1" applyProtection="1">
      <alignment horizontal="center" vertical="center"/>
      <protection/>
    </xf>
    <xf numFmtId="0" fontId="6" fillId="16" borderId="39" xfId="0" applyFont="1" applyFill="1" applyBorder="1" applyAlignment="1" applyProtection="1" quotePrefix="1">
      <alignment horizontal="center" vertical="top" wrapText="1"/>
      <protection/>
    </xf>
    <xf numFmtId="0" fontId="6" fillId="16" borderId="28" xfId="0" applyFont="1" applyFill="1" applyBorder="1" applyAlignment="1" applyProtection="1" quotePrefix="1">
      <alignment horizontal="center" vertical="top" wrapText="1"/>
      <protection/>
    </xf>
    <xf numFmtId="0" fontId="6" fillId="16" borderId="44" xfId="0" applyFont="1" applyFill="1" applyBorder="1" applyAlignment="1" applyProtection="1">
      <alignment horizontal="center" vertical="top" wrapText="1"/>
      <protection/>
    </xf>
    <xf numFmtId="0" fontId="6" fillId="16" borderId="48" xfId="0" applyFont="1" applyFill="1" applyBorder="1" applyAlignment="1" applyProtection="1">
      <alignment horizontal="center" vertical="top" wrapText="1"/>
      <protection/>
    </xf>
    <xf numFmtId="0" fontId="72" fillId="34" borderId="21" xfId="0" applyFont="1" applyFill="1" applyBorder="1" applyAlignment="1" applyProtection="1">
      <alignment horizontal="left" vertical="center"/>
      <protection locked="0"/>
    </xf>
    <xf numFmtId="0" fontId="72" fillId="34" borderId="63" xfId="0" applyFont="1" applyFill="1" applyBorder="1" applyAlignment="1" applyProtection="1">
      <alignment horizontal="left" vertical="center"/>
      <protection locked="0"/>
    </xf>
    <xf numFmtId="0" fontId="72" fillId="34" borderId="64" xfId="0" applyFont="1" applyFill="1" applyBorder="1" applyAlignment="1" applyProtection="1">
      <alignment horizontal="left" vertical="center"/>
      <protection locked="0"/>
    </xf>
    <xf numFmtId="0" fontId="74" fillId="10" borderId="47" xfId="0" applyFont="1" applyFill="1" applyBorder="1" applyAlignment="1" applyProtection="1">
      <alignment horizontal="center" vertical="top" wrapText="1"/>
      <protection/>
    </xf>
    <xf numFmtId="0" fontId="74" fillId="10" borderId="48" xfId="0" applyFont="1" applyFill="1" applyBorder="1" applyAlignment="1" applyProtection="1">
      <alignment horizontal="center" vertical="top" wrapText="1"/>
      <protection/>
    </xf>
    <xf numFmtId="0" fontId="73" fillId="34" borderId="65" xfId="0" applyFont="1" applyFill="1" applyBorder="1" applyAlignment="1" applyProtection="1">
      <alignment horizontal="center" vertical="top"/>
      <protection locked="0"/>
    </xf>
    <xf numFmtId="0" fontId="73" fillId="34" borderId="39" xfId="0" applyFont="1" applyFill="1" applyBorder="1" applyAlignment="1" applyProtection="1">
      <alignment horizontal="center" vertical="top"/>
      <protection locked="0"/>
    </xf>
    <xf numFmtId="0" fontId="73" fillId="34" borderId="30" xfId="0" applyFont="1" applyFill="1" applyBorder="1" applyAlignment="1" applyProtection="1">
      <alignment horizontal="center" vertical="top"/>
      <protection locked="0"/>
    </xf>
    <xf numFmtId="0" fontId="2" fillId="10" borderId="42" xfId="0" applyFont="1" applyFill="1" applyBorder="1" applyAlignment="1" applyProtection="1">
      <alignment horizontal="center" vertical="center" wrapText="1"/>
      <protection/>
    </xf>
    <xf numFmtId="0" fontId="2" fillId="10" borderId="61" xfId="0" applyFont="1" applyFill="1" applyBorder="1" applyAlignment="1" applyProtection="1">
      <alignment horizontal="center" vertical="center" wrapText="1"/>
      <protection/>
    </xf>
    <xf numFmtId="0" fontId="2" fillId="10" borderId="66" xfId="0" applyFont="1" applyFill="1" applyBorder="1" applyAlignment="1" applyProtection="1">
      <alignment horizontal="center" vertical="center" wrapText="1"/>
      <protection/>
    </xf>
    <xf numFmtId="0" fontId="2" fillId="10" borderId="11" xfId="0" applyFont="1" applyFill="1" applyBorder="1" applyAlignment="1" applyProtection="1">
      <alignment horizontal="center" vertical="center" wrapText="1"/>
      <protection/>
    </xf>
    <xf numFmtId="0" fontId="72" fillId="34" borderId="67" xfId="0" applyFont="1" applyFill="1" applyBorder="1" applyAlignment="1" applyProtection="1">
      <alignment horizontal="center" vertical="center"/>
      <protection locked="0"/>
    </xf>
    <xf numFmtId="0" fontId="72" fillId="34" borderId="17" xfId="0" applyFont="1" applyFill="1" applyBorder="1" applyAlignment="1" applyProtection="1">
      <alignment horizontal="center" vertical="center"/>
      <protection locked="0"/>
    </xf>
    <xf numFmtId="0" fontId="72" fillId="34" borderId="15" xfId="0" applyFont="1" applyFill="1" applyBorder="1" applyAlignment="1" applyProtection="1">
      <alignment horizontal="center" vertical="center"/>
      <protection locked="0"/>
    </xf>
    <xf numFmtId="43" fontId="6" fillId="16" borderId="19" xfId="42" applyFont="1" applyFill="1" applyBorder="1" applyAlignment="1" applyProtection="1">
      <alignment horizontal="center" vertical="top" wrapText="1"/>
      <protection/>
    </xf>
    <xf numFmtId="43" fontId="6" fillId="16" borderId="22" xfId="42" applyFont="1" applyFill="1" applyBorder="1" applyAlignment="1" applyProtection="1">
      <alignment horizontal="center" vertical="top"/>
      <protection/>
    </xf>
    <xf numFmtId="43" fontId="6" fillId="16" borderId="61" xfId="42" applyFont="1" applyFill="1" applyBorder="1" applyAlignment="1" applyProtection="1">
      <alignment horizontal="center" vertical="top" wrapText="1"/>
      <protection/>
    </xf>
    <xf numFmtId="43" fontId="6" fillId="16" borderId="62" xfId="42" applyFont="1" applyFill="1" applyBorder="1" applyAlignment="1" applyProtection="1">
      <alignment horizontal="center" vertical="top" wrapText="1"/>
      <protection/>
    </xf>
    <xf numFmtId="0" fontId="6" fillId="16" borderId="39" xfId="0" applyFont="1" applyFill="1" applyBorder="1" applyAlignment="1" applyProtection="1">
      <alignment horizontal="center" vertical="top" wrapText="1"/>
      <protection/>
    </xf>
    <xf numFmtId="0" fontId="6" fillId="16" borderId="28" xfId="0" applyFont="1" applyFill="1" applyBorder="1" applyAlignment="1" applyProtection="1">
      <alignment horizontal="center" vertical="top" wrapText="1"/>
      <protection/>
    </xf>
    <xf numFmtId="0" fontId="86" fillId="10" borderId="56" xfId="0" applyNumberFormat="1" applyFont="1" applyFill="1" applyBorder="1" applyAlignment="1" applyProtection="1">
      <alignment horizontal="right" vertical="center" wrapText="1"/>
      <protection/>
    </xf>
    <xf numFmtId="0" fontId="86" fillId="10" borderId="68" xfId="0" applyNumberFormat="1" applyFont="1" applyFill="1" applyBorder="1" applyAlignment="1" applyProtection="1">
      <alignment horizontal="right" vertical="center" wrapText="1"/>
      <protection/>
    </xf>
    <xf numFmtId="0" fontId="6" fillId="4" borderId="13" xfId="0" applyFont="1" applyFill="1" applyBorder="1" applyAlignment="1" applyProtection="1">
      <alignment horizontal="left" vertical="top" wrapText="1"/>
      <protection/>
    </xf>
    <xf numFmtId="0" fontId="6" fillId="4" borderId="0" xfId="0" applyFont="1" applyFill="1" applyBorder="1" applyAlignment="1" applyProtection="1">
      <alignment horizontal="left" vertical="top" wrapText="1"/>
      <protection/>
    </xf>
    <xf numFmtId="0" fontId="6" fillId="4" borderId="45" xfId="0" applyFont="1" applyFill="1" applyBorder="1" applyAlignment="1" applyProtection="1">
      <alignment horizontal="left" vertical="top" wrapText="1"/>
      <protection/>
    </xf>
    <xf numFmtId="0" fontId="6" fillId="4" borderId="46" xfId="0" applyFont="1" applyFill="1" applyBorder="1" applyAlignment="1" applyProtection="1">
      <alignment horizontal="left" vertical="top" wrapText="1"/>
      <protection/>
    </xf>
    <xf numFmtId="0" fontId="6" fillId="4" borderId="47" xfId="0" applyFont="1" applyFill="1" applyBorder="1" applyAlignment="1" applyProtection="1">
      <alignment horizontal="left" vertical="top" wrapText="1"/>
      <protection/>
    </xf>
    <xf numFmtId="0" fontId="6" fillId="4" borderId="48" xfId="0" applyFont="1" applyFill="1" applyBorder="1" applyAlignment="1" applyProtection="1">
      <alignment horizontal="left" vertical="top" wrapText="1"/>
      <protection/>
    </xf>
    <xf numFmtId="0" fontId="73" fillId="34" borderId="55" xfId="0" applyFont="1" applyFill="1" applyBorder="1" applyAlignment="1" applyProtection="1">
      <alignment horizontal="center" vertical="top"/>
      <protection locked="0"/>
    </xf>
    <xf numFmtId="0" fontId="73" fillId="34" borderId="56" xfId="0" applyFont="1" applyFill="1" applyBorder="1" applyAlignment="1" applyProtection="1">
      <alignment horizontal="center" vertical="top"/>
      <protection locked="0"/>
    </xf>
    <xf numFmtId="0" fontId="73" fillId="34" borderId="57" xfId="0" applyFont="1" applyFill="1" applyBorder="1" applyAlignment="1" applyProtection="1">
      <alignment horizontal="center" vertical="top"/>
      <protection locked="0"/>
    </xf>
    <xf numFmtId="0" fontId="22" fillId="4" borderId="13" xfId="0" applyFont="1" applyFill="1" applyBorder="1" applyAlignment="1" applyProtection="1">
      <alignment horizontal="left" vertical="top" wrapText="1"/>
      <protection/>
    </xf>
    <xf numFmtId="0" fontId="22" fillId="4" borderId="0" xfId="0" applyFont="1" applyFill="1" applyBorder="1" applyAlignment="1" applyProtection="1">
      <alignment horizontal="left" vertical="top" wrapText="1"/>
      <protection/>
    </xf>
    <xf numFmtId="0" fontId="22" fillId="4" borderId="45" xfId="0" applyFont="1" applyFill="1" applyBorder="1" applyAlignment="1" applyProtection="1">
      <alignment horizontal="left" vertical="top" wrapText="1"/>
      <protection/>
    </xf>
    <xf numFmtId="0" fontId="22" fillId="4" borderId="46" xfId="0" applyFont="1" applyFill="1" applyBorder="1" applyAlignment="1" applyProtection="1">
      <alignment horizontal="left" vertical="top" wrapText="1"/>
      <protection/>
    </xf>
    <xf numFmtId="0" fontId="22" fillId="4" borderId="47" xfId="0" applyFont="1" applyFill="1" applyBorder="1" applyAlignment="1" applyProtection="1">
      <alignment horizontal="left" vertical="top" wrapText="1"/>
      <protection/>
    </xf>
    <xf numFmtId="0" fontId="22" fillId="4" borderId="48" xfId="0" applyFont="1" applyFill="1" applyBorder="1" applyAlignment="1" applyProtection="1">
      <alignment horizontal="left" vertical="top" wrapText="1"/>
      <protection/>
    </xf>
    <xf numFmtId="0" fontId="73" fillId="34" borderId="14" xfId="0" applyFont="1" applyFill="1" applyBorder="1" applyAlignment="1" applyProtection="1">
      <alignment horizontal="center" vertical="top"/>
      <protection locked="0"/>
    </xf>
    <xf numFmtId="0" fontId="73" fillId="34" borderId="17" xfId="0" applyFont="1" applyFill="1" applyBorder="1" applyAlignment="1" applyProtection="1">
      <alignment horizontal="center" vertical="top"/>
      <protection locked="0"/>
    </xf>
    <xf numFmtId="0" fontId="73" fillId="34" borderId="69" xfId="0" applyFont="1" applyFill="1" applyBorder="1" applyAlignment="1" applyProtection="1">
      <alignment horizontal="center" vertical="top"/>
      <protection locked="0"/>
    </xf>
    <xf numFmtId="0" fontId="74" fillId="10" borderId="70" xfId="42" applyNumberFormat="1" applyFont="1" applyFill="1" applyBorder="1" applyAlignment="1" applyProtection="1">
      <alignment horizontal="right" vertical="center"/>
      <protection/>
    </xf>
    <xf numFmtId="0" fontId="74" fillId="10" borderId="71" xfId="42" applyNumberFormat="1" applyFont="1" applyFill="1" applyBorder="1" applyAlignment="1" applyProtection="1">
      <alignment horizontal="right" vertical="center"/>
      <protection/>
    </xf>
    <xf numFmtId="0" fontId="72" fillId="34" borderId="69" xfId="0" applyFont="1" applyFill="1" applyBorder="1" applyAlignment="1" applyProtection="1">
      <alignment horizontal="center" vertical="center"/>
      <protection locked="0"/>
    </xf>
    <xf numFmtId="0" fontId="73" fillId="34" borderId="51" xfId="0" applyFont="1" applyFill="1" applyBorder="1" applyAlignment="1" applyProtection="1">
      <alignment horizontal="center" vertical="top"/>
      <protection locked="0"/>
    </xf>
    <xf numFmtId="0" fontId="73" fillId="34" borderId="63" xfId="0" applyFont="1" applyFill="1" applyBorder="1" applyAlignment="1" applyProtection="1">
      <alignment horizontal="center" vertical="top"/>
      <protection locked="0"/>
    </xf>
    <xf numFmtId="0" fontId="73" fillId="34" borderId="64" xfId="0" applyFont="1" applyFill="1" applyBorder="1" applyAlignment="1" applyProtection="1">
      <alignment horizontal="center" vertical="top"/>
      <protection locked="0"/>
    </xf>
    <xf numFmtId="0" fontId="6" fillId="34" borderId="67" xfId="0" applyNumberFormat="1" applyFont="1" applyFill="1" applyBorder="1" applyAlignment="1" applyProtection="1">
      <alignment horizontal="left" vertical="center"/>
      <protection locked="0"/>
    </xf>
    <xf numFmtId="0" fontId="6" fillId="34" borderId="17" xfId="0" applyNumberFormat="1" applyFont="1" applyFill="1" applyBorder="1" applyAlignment="1" applyProtection="1">
      <alignment horizontal="left" vertical="center"/>
      <protection locked="0"/>
    </xf>
    <xf numFmtId="0" fontId="6" fillId="34" borderId="69" xfId="0" applyNumberFormat="1" applyFont="1" applyFill="1" applyBorder="1" applyAlignment="1" applyProtection="1">
      <alignment horizontal="left" vertical="center"/>
      <protection locked="0"/>
    </xf>
    <xf numFmtId="0" fontId="6" fillId="10" borderId="14" xfId="0" applyFont="1" applyFill="1" applyBorder="1" applyAlignment="1" applyProtection="1">
      <alignment vertical="top" wrapText="1"/>
      <protection/>
    </xf>
    <xf numFmtId="0" fontId="6" fillId="10" borderId="15" xfId="0" applyFont="1" applyFill="1" applyBorder="1" applyAlignment="1" applyProtection="1">
      <alignment vertical="top"/>
      <protection/>
    </xf>
    <xf numFmtId="0" fontId="6" fillId="10" borderId="66" xfId="0" applyNumberFormat="1" applyFont="1" applyFill="1" applyBorder="1" applyAlignment="1" applyProtection="1">
      <alignment vertical="top"/>
      <protection/>
    </xf>
    <xf numFmtId="0" fontId="6" fillId="10" borderId="11" xfId="0" applyNumberFormat="1" applyFont="1" applyFill="1" applyBorder="1" applyAlignment="1" applyProtection="1">
      <alignment vertical="top"/>
      <protection/>
    </xf>
    <xf numFmtId="0" fontId="6" fillId="34" borderId="67" xfId="0" applyFont="1" applyFill="1" applyBorder="1" applyAlignment="1" applyProtection="1">
      <alignment horizontal="left" vertical="center"/>
      <protection locked="0"/>
    </xf>
    <xf numFmtId="0" fontId="6" fillId="34" borderId="17" xfId="0" applyFont="1" applyFill="1" applyBorder="1" applyAlignment="1" applyProtection="1">
      <alignment horizontal="left" vertical="center"/>
      <protection locked="0"/>
    </xf>
    <xf numFmtId="0" fontId="6" fillId="34" borderId="69" xfId="0" applyFont="1" applyFill="1" applyBorder="1" applyAlignment="1" applyProtection="1">
      <alignment horizontal="left" vertical="center"/>
      <protection locked="0"/>
    </xf>
    <xf numFmtId="0" fontId="82" fillId="35" borderId="55" xfId="0" applyFont="1" applyFill="1" applyBorder="1" applyAlignment="1" applyProtection="1">
      <alignment horizontal="center" vertical="center"/>
      <protection/>
    </xf>
    <xf numFmtId="0" fontId="82" fillId="35" borderId="56" xfId="0" applyFont="1" applyFill="1" applyBorder="1" applyAlignment="1" applyProtection="1">
      <alignment horizontal="center" vertical="center"/>
      <protection/>
    </xf>
    <xf numFmtId="0" fontId="82" fillId="35" borderId="57" xfId="0" applyFont="1" applyFill="1" applyBorder="1" applyAlignment="1" applyProtection="1">
      <alignment horizontal="center" vertical="center"/>
      <protection/>
    </xf>
    <xf numFmtId="0" fontId="15" fillId="10" borderId="72" xfId="0" applyFont="1" applyFill="1" applyBorder="1" applyAlignment="1" applyProtection="1">
      <alignment horizontal="left" vertical="center" wrapText="1"/>
      <protection/>
    </xf>
    <xf numFmtId="0" fontId="72" fillId="10" borderId="73" xfId="0" applyFont="1" applyFill="1" applyBorder="1" applyAlignment="1" applyProtection="1">
      <alignment horizontal="left" vertical="center" wrapText="1"/>
      <protection/>
    </xf>
    <xf numFmtId="0" fontId="72" fillId="10" borderId="74" xfId="0" applyFont="1" applyFill="1" applyBorder="1" applyAlignment="1" applyProtection="1">
      <alignment horizontal="left" vertical="center" wrapText="1"/>
      <protection/>
    </xf>
    <xf numFmtId="0" fontId="6" fillId="10" borderId="66" xfId="42" applyNumberFormat="1" applyFont="1" applyFill="1" applyBorder="1" applyAlignment="1" applyProtection="1">
      <alignment vertical="top"/>
      <protection/>
    </xf>
    <xf numFmtId="0" fontId="6" fillId="10" borderId="11" xfId="42" applyNumberFormat="1" applyFont="1" applyFill="1" applyBorder="1" applyAlignment="1" applyProtection="1">
      <alignment vertical="top"/>
      <protection/>
    </xf>
    <xf numFmtId="0" fontId="6" fillId="34" borderId="75" xfId="42" applyNumberFormat="1" applyFont="1" applyFill="1" applyBorder="1" applyAlignment="1" applyProtection="1">
      <alignment vertical="center"/>
      <protection locked="0"/>
    </xf>
    <xf numFmtId="0" fontId="6" fillId="34" borderId="76" xfId="42" applyNumberFormat="1" applyFont="1" applyFill="1" applyBorder="1" applyAlignment="1" applyProtection="1">
      <alignment vertical="center"/>
      <protection locked="0"/>
    </xf>
    <xf numFmtId="0" fontId="6" fillId="34" borderId="77" xfId="42" applyNumberFormat="1" applyFont="1" applyFill="1" applyBorder="1" applyAlignment="1" applyProtection="1">
      <alignment vertical="center"/>
      <protection locked="0"/>
    </xf>
    <xf numFmtId="0" fontId="6" fillId="10" borderId="65" xfId="0" applyFont="1" applyFill="1" applyBorder="1" applyAlignment="1" applyProtection="1">
      <alignment vertical="top" wrapText="1"/>
      <protection/>
    </xf>
    <xf numFmtId="0" fontId="6" fillId="10" borderId="28" xfId="0" applyFont="1" applyFill="1" applyBorder="1" applyAlignment="1" applyProtection="1">
      <alignment vertical="top"/>
      <protection/>
    </xf>
    <xf numFmtId="0" fontId="6" fillId="10" borderId="14" xfId="0" applyFont="1" applyFill="1" applyBorder="1" applyAlignment="1" applyProtection="1">
      <alignment vertical="top"/>
      <protection/>
    </xf>
    <xf numFmtId="0" fontId="24" fillId="10" borderId="14" xfId="0" applyFont="1" applyFill="1" applyBorder="1" applyAlignment="1" applyProtection="1">
      <alignment horizontal="left" vertical="center" wrapText="1"/>
      <protection/>
    </xf>
    <xf numFmtId="0" fontId="90" fillId="10" borderId="17" xfId="0" applyFont="1" applyFill="1" applyBorder="1" applyAlignment="1" applyProtection="1">
      <alignment horizontal="left" vertical="center" wrapText="1"/>
      <protection/>
    </xf>
    <xf numFmtId="0" fontId="17" fillId="10" borderId="67" xfId="0" applyFont="1" applyFill="1" applyBorder="1" applyAlignment="1" applyProtection="1">
      <alignment horizontal="center" vertical="center" wrapText="1"/>
      <protection/>
    </xf>
    <xf numFmtId="0" fontId="17" fillId="10" borderId="17" xfId="0" applyFont="1" applyFill="1" applyBorder="1" applyAlignment="1" applyProtection="1">
      <alignment horizontal="center" vertical="center" wrapText="1"/>
      <protection/>
    </xf>
    <xf numFmtId="0" fontId="73" fillId="34" borderId="0" xfId="0" applyFont="1" applyFill="1" applyBorder="1" applyAlignment="1" applyProtection="1">
      <alignment horizontal="center" vertical="center"/>
      <protection/>
    </xf>
    <xf numFmtId="0" fontId="73" fillId="34" borderId="0" xfId="0" applyFont="1" applyFill="1" applyBorder="1" applyAlignment="1" applyProtection="1">
      <alignment horizontal="center" vertical="top"/>
      <protection/>
    </xf>
    <xf numFmtId="0" fontId="73" fillId="34" borderId="75" xfId="0" applyNumberFormat="1" applyFont="1" applyFill="1" applyBorder="1" applyAlignment="1" applyProtection="1">
      <alignment vertical="center"/>
      <protection locked="0"/>
    </xf>
    <xf numFmtId="0" fontId="73" fillId="34" borderId="76" xfId="0" applyNumberFormat="1" applyFont="1" applyFill="1" applyBorder="1" applyAlignment="1" applyProtection="1">
      <alignment vertical="center"/>
      <protection locked="0"/>
    </xf>
    <xf numFmtId="0" fontId="73" fillId="34" borderId="77" xfId="0" applyNumberFormat="1" applyFont="1" applyFill="1" applyBorder="1" applyAlignment="1" applyProtection="1">
      <alignment vertical="center"/>
      <protection locked="0"/>
    </xf>
    <xf numFmtId="0" fontId="73" fillId="34" borderId="78" xfId="0" applyNumberFormat="1" applyFont="1" applyFill="1" applyBorder="1" applyAlignment="1" applyProtection="1">
      <alignment vertical="top"/>
      <protection locked="0"/>
    </xf>
    <xf numFmtId="0" fontId="73" fillId="34" borderId="0" xfId="0" applyNumberFormat="1" applyFont="1" applyFill="1" applyBorder="1" applyAlignment="1" applyProtection="1">
      <alignment vertical="top"/>
      <protection locked="0"/>
    </xf>
    <xf numFmtId="0" fontId="73" fillId="34" borderId="45" xfId="0" applyNumberFormat="1" applyFont="1" applyFill="1" applyBorder="1" applyAlignment="1" applyProtection="1">
      <alignment vertical="top"/>
      <protection locked="0"/>
    </xf>
    <xf numFmtId="0" fontId="73" fillId="34" borderId="67" xfId="0" applyNumberFormat="1" applyFont="1" applyFill="1" applyBorder="1" applyAlignment="1" applyProtection="1">
      <alignment horizontal="left" vertical="center"/>
      <protection locked="0"/>
    </xf>
    <xf numFmtId="0" fontId="73" fillId="34" borderId="17" xfId="0" applyNumberFormat="1" applyFont="1" applyFill="1" applyBorder="1" applyAlignment="1" applyProtection="1">
      <alignment horizontal="left" vertical="center"/>
      <protection locked="0"/>
    </xf>
    <xf numFmtId="0" fontId="73" fillId="34" borderId="69" xfId="0" applyNumberFormat="1" applyFont="1" applyFill="1" applyBorder="1" applyAlignment="1" applyProtection="1">
      <alignment horizontal="left" vertical="center"/>
      <protection locked="0"/>
    </xf>
    <xf numFmtId="0" fontId="73" fillId="10" borderId="66" xfId="0" applyNumberFormat="1" applyFont="1" applyFill="1" applyBorder="1" applyAlignment="1" applyProtection="1">
      <alignment vertical="top"/>
      <protection/>
    </xf>
    <xf numFmtId="0" fontId="73" fillId="10" borderId="11" xfId="0" applyNumberFormat="1" applyFont="1" applyFill="1" applyBorder="1" applyAlignment="1" applyProtection="1">
      <alignment vertical="top"/>
      <protection/>
    </xf>
    <xf numFmtId="0" fontId="6" fillId="10" borderId="13" xfId="0" applyNumberFormat="1" applyFont="1" applyFill="1" applyBorder="1" applyAlignment="1" applyProtection="1">
      <alignment vertical="top" wrapText="1"/>
      <protection/>
    </xf>
    <xf numFmtId="0" fontId="6" fillId="10" borderId="79" xfId="0" applyNumberFormat="1" applyFont="1" applyFill="1" applyBorder="1" applyAlignment="1" applyProtection="1">
      <alignment vertical="top" wrapText="1"/>
      <protection/>
    </xf>
    <xf numFmtId="0" fontId="73" fillId="34" borderId="80" xfId="0" applyNumberFormat="1" applyFont="1" applyFill="1" applyBorder="1" applyAlignment="1" applyProtection="1">
      <alignment horizontal="left" vertical="top" wrapText="1"/>
      <protection locked="0"/>
    </xf>
    <xf numFmtId="0" fontId="73" fillId="34" borderId="73" xfId="0" applyNumberFormat="1" applyFont="1" applyFill="1" applyBorder="1" applyAlignment="1" applyProtection="1">
      <alignment horizontal="left" vertical="top" wrapText="1"/>
      <protection locked="0"/>
    </xf>
    <xf numFmtId="0" fontId="73" fillId="34" borderId="74" xfId="0" applyNumberFormat="1" applyFont="1" applyFill="1" applyBorder="1" applyAlignment="1" applyProtection="1">
      <alignment horizontal="left" vertical="top" wrapText="1"/>
      <protection locked="0"/>
    </xf>
    <xf numFmtId="180" fontId="6" fillId="34" borderId="67" xfId="42" applyNumberFormat="1" applyFont="1" applyFill="1" applyBorder="1" applyAlignment="1" applyProtection="1">
      <alignment horizontal="left" vertical="center"/>
      <protection locked="0"/>
    </xf>
    <xf numFmtId="180" fontId="6" fillId="34" borderId="17" xfId="42" applyNumberFormat="1" applyFont="1" applyFill="1" applyBorder="1" applyAlignment="1" applyProtection="1">
      <alignment horizontal="left" vertical="center"/>
      <protection locked="0"/>
    </xf>
    <xf numFmtId="180" fontId="6" fillId="34" borderId="15" xfId="42" applyNumberFormat="1" applyFont="1" applyFill="1" applyBorder="1" applyAlignment="1" applyProtection="1">
      <alignment horizontal="left" vertical="center"/>
      <protection locked="0"/>
    </xf>
    <xf numFmtId="0" fontId="73" fillId="34" borderId="67" xfId="0" applyFont="1" applyFill="1" applyBorder="1" applyAlignment="1" applyProtection="1">
      <alignment horizontal="left" vertical="center"/>
      <protection locked="0"/>
    </xf>
    <xf numFmtId="0" fontId="73" fillId="34" borderId="17" xfId="0" applyFont="1" applyFill="1" applyBorder="1" applyAlignment="1" applyProtection="1">
      <alignment horizontal="left" vertical="center"/>
      <protection locked="0"/>
    </xf>
    <xf numFmtId="0" fontId="73" fillId="34" borderId="15" xfId="0" applyFont="1" applyFill="1" applyBorder="1" applyAlignment="1" applyProtection="1">
      <alignment horizontal="left" vertical="center"/>
      <protection locked="0"/>
    </xf>
    <xf numFmtId="0" fontId="73" fillId="34" borderId="67" xfId="0" applyFont="1" applyFill="1" applyBorder="1" applyAlignment="1" applyProtection="1">
      <alignment horizontal="left" vertical="top"/>
      <protection locked="0"/>
    </xf>
    <xf numFmtId="0" fontId="73" fillId="34" borderId="17" xfId="0" applyFont="1" applyFill="1" applyBorder="1" applyAlignment="1" applyProtection="1">
      <alignment horizontal="left" vertical="top"/>
      <protection locked="0"/>
    </xf>
    <xf numFmtId="0" fontId="73" fillId="34" borderId="15" xfId="0" applyFont="1" applyFill="1" applyBorder="1" applyAlignment="1" applyProtection="1">
      <alignment horizontal="left" vertical="top"/>
      <protection locked="0"/>
    </xf>
    <xf numFmtId="0" fontId="2" fillId="16" borderId="55" xfId="0" applyNumberFormat="1" applyFont="1" applyFill="1" applyBorder="1" applyAlignment="1" applyProtection="1">
      <alignment horizontal="center" vertical="center" wrapText="1"/>
      <protection/>
    </xf>
    <xf numFmtId="0" fontId="2" fillId="16" borderId="56" xfId="0" applyNumberFormat="1" applyFont="1" applyFill="1" applyBorder="1" applyAlignment="1" applyProtection="1">
      <alignment horizontal="center" vertical="center" wrapText="1"/>
      <protection/>
    </xf>
    <xf numFmtId="0" fontId="2" fillId="16" borderId="57" xfId="0" applyNumberFormat="1" applyFont="1" applyFill="1" applyBorder="1" applyAlignment="1" applyProtection="1">
      <alignment horizontal="center" vertical="center" wrapText="1"/>
      <protection/>
    </xf>
    <xf numFmtId="0" fontId="5" fillId="34" borderId="67" xfId="42" applyNumberFormat="1" applyFont="1" applyFill="1" applyBorder="1" applyAlignment="1" applyProtection="1">
      <alignment horizontal="left" vertical="center"/>
      <protection locked="0"/>
    </xf>
    <xf numFmtId="0" fontId="5" fillId="34" borderId="17" xfId="42" applyNumberFormat="1" applyFont="1" applyFill="1" applyBorder="1" applyAlignment="1" applyProtection="1">
      <alignment horizontal="left" vertical="center"/>
      <protection locked="0"/>
    </xf>
    <xf numFmtId="0" fontId="5" fillId="34" borderId="69" xfId="42" applyNumberFormat="1" applyFont="1" applyFill="1" applyBorder="1" applyAlignment="1" applyProtection="1">
      <alignment horizontal="left" vertical="center"/>
      <protection locked="0"/>
    </xf>
    <xf numFmtId="0" fontId="5" fillId="34" borderId="60" xfId="42" applyNumberFormat="1" applyFont="1" applyFill="1" applyBorder="1" applyAlignment="1" applyProtection="1">
      <alignment horizontal="left" vertical="center"/>
      <protection locked="0"/>
    </xf>
    <xf numFmtId="0" fontId="5" fillId="34" borderId="39" xfId="42" applyNumberFormat="1" applyFont="1" applyFill="1" applyBorder="1" applyAlignment="1" applyProtection="1">
      <alignment horizontal="left" vertical="center"/>
      <protection locked="0"/>
    </xf>
    <xf numFmtId="0" fontId="5" fillId="34" borderId="30" xfId="42" applyNumberFormat="1" applyFont="1" applyFill="1" applyBorder="1" applyAlignment="1" applyProtection="1">
      <alignment horizontal="left" vertical="center"/>
      <protection locked="0"/>
    </xf>
    <xf numFmtId="0" fontId="6" fillId="34" borderId="60" xfId="0" applyNumberFormat="1" applyFont="1" applyFill="1" applyBorder="1" applyAlignment="1" applyProtection="1">
      <alignment horizontal="left" vertical="center"/>
      <protection locked="0"/>
    </xf>
    <xf numFmtId="0" fontId="6" fillId="34" borderId="39" xfId="0" applyNumberFormat="1" applyFont="1" applyFill="1" applyBorder="1" applyAlignment="1" applyProtection="1">
      <alignment horizontal="left" vertical="center"/>
      <protection locked="0"/>
    </xf>
    <xf numFmtId="0" fontId="6" fillId="34" borderId="30" xfId="0" applyNumberFormat="1" applyFont="1" applyFill="1" applyBorder="1" applyAlignment="1" applyProtection="1">
      <alignment horizontal="left" vertical="center"/>
      <protection locked="0"/>
    </xf>
    <xf numFmtId="0" fontId="23" fillId="10" borderId="65" xfId="0" applyFont="1" applyFill="1" applyBorder="1" applyAlignment="1" applyProtection="1">
      <alignment horizontal="left" vertical="top" wrapText="1"/>
      <protection/>
    </xf>
    <xf numFmtId="0" fontId="90" fillId="10" borderId="39" xfId="0" applyFont="1" applyFill="1" applyBorder="1" applyAlignment="1" applyProtection="1">
      <alignment horizontal="left" vertical="top" wrapText="1"/>
      <protection/>
    </xf>
    <xf numFmtId="0" fontId="90" fillId="10" borderId="43" xfId="0" applyFont="1" applyFill="1" applyBorder="1" applyAlignment="1" applyProtection="1">
      <alignment horizontal="left" vertical="top" wrapText="1"/>
      <protection/>
    </xf>
    <xf numFmtId="0" fontId="90" fillId="10" borderId="44" xfId="0" applyFont="1" applyFill="1" applyBorder="1" applyAlignment="1" applyProtection="1">
      <alignment horizontal="left" vertical="top" wrapText="1"/>
      <protection/>
    </xf>
    <xf numFmtId="0" fontId="74" fillId="10" borderId="51" xfId="0" applyFont="1" applyFill="1" applyBorder="1" applyAlignment="1" applyProtection="1">
      <alignment horizontal="left" vertical="center" wrapText="1"/>
      <protection/>
    </xf>
    <xf numFmtId="0" fontId="74" fillId="10" borderId="63" xfId="0" applyFont="1" applyFill="1" applyBorder="1" applyAlignment="1" applyProtection="1">
      <alignment horizontal="left" vertical="center" wrapText="1"/>
      <protection/>
    </xf>
    <xf numFmtId="0" fontId="74" fillId="10" borderId="47" xfId="0" applyFont="1" applyFill="1" applyBorder="1" applyAlignment="1" applyProtection="1">
      <alignment horizontal="left" vertical="center" wrapText="1"/>
      <protection/>
    </xf>
    <xf numFmtId="0" fontId="74" fillId="10" borderId="48" xfId="0" applyFont="1" applyFill="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66675</xdr:colOff>
      <xdr:row>15</xdr:row>
      <xdr:rowOff>409575</xdr:rowOff>
    </xdr:from>
    <xdr:ext cx="457200" cy="5029200"/>
    <xdr:sp>
      <xdr:nvSpPr>
        <xdr:cNvPr id="1" name="TextBox 5"/>
        <xdr:cNvSpPr txBox="1">
          <a:spLocks noChangeArrowheads="1"/>
        </xdr:cNvSpPr>
      </xdr:nvSpPr>
      <xdr:spPr>
        <a:xfrm rot="5400000">
          <a:off x="15487650" y="7896225"/>
          <a:ext cx="457200" cy="5029200"/>
        </a:xfrm>
        <a:prstGeom prst="rect">
          <a:avLst/>
        </a:prstGeom>
        <a:noFill/>
        <a:ln w="19050" cmpd="sng">
          <a:solidFill>
            <a:srgbClr val="000000"/>
          </a:solidFill>
          <a:headEnd type="none"/>
          <a:tailEnd type="none"/>
        </a:ln>
      </xdr:spPr>
      <xdr:txBody>
        <a:bodyPr vertOverflow="clip" wrap="square" anchor="ctr"/>
        <a:p>
          <a:pPr algn="l">
            <a:defRPr/>
          </a:pPr>
          <a:r>
            <a:rPr lang="en-US" cap="none" sz="1400" b="1" i="0" u="none" baseline="0">
              <a:solidFill>
                <a:srgbClr val="000000"/>
              </a:solidFill>
              <a:latin typeface="Arial"/>
              <a:ea typeface="Arial"/>
              <a:cs typeface="Arial"/>
            </a:rPr>
            <a:t>FOR OFFICE</a:t>
          </a:r>
          <a:r>
            <a:rPr lang="en-US" cap="none" sz="1400" b="1" i="0" u="none" baseline="0">
              <a:solidFill>
                <a:srgbClr val="000000"/>
              </a:solidFill>
              <a:latin typeface="Arial"/>
              <a:ea typeface="Arial"/>
              <a:cs typeface="Arial"/>
            </a:rPr>
            <a:t> USE ONLY  - </a:t>
          </a:r>
          <a:r>
            <a:rPr lang="en-US" cap="none" sz="1400" b="1" i="0" u="none" baseline="0">
              <a:solidFill>
                <a:srgbClr val="000000"/>
              </a:solidFill>
              <a:latin typeface="Arial"/>
              <a:ea typeface="Arial"/>
              <a:cs typeface="Arial"/>
            </a:rPr>
            <a:t>NSC</a:t>
          </a:r>
          <a:r>
            <a:rPr lang="en-US" cap="none" sz="1400" b="1" i="0" u="none" baseline="0">
              <a:solidFill>
                <a:srgbClr val="000000"/>
              </a:solidFill>
              <a:latin typeface="Arial"/>
              <a:ea typeface="Arial"/>
              <a:cs typeface="Arial"/>
            </a:rPr>
            <a:t> ORDER NO.
</a:t>
          </a:r>
        </a:p>
      </xdr:txBody>
    </xdr:sp>
    <xdr:clientData/>
  </xdr:oneCellAnchor>
  <xdr:twoCellAnchor>
    <xdr:from>
      <xdr:col>4</xdr:col>
      <xdr:colOff>914400</xdr:colOff>
      <xdr:row>73</xdr:row>
      <xdr:rowOff>0</xdr:rowOff>
    </xdr:from>
    <xdr:to>
      <xdr:col>5</xdr:col>
      <xdr:colOff>104775</xdr:colOff>
      <xdr:row>73</xdr:row>
      <xdr:rowOff>0</xdr:rowOff>
    </xdr:to>
    <xdr:sp>
      <xdr:nvSpPr>
        <xdr:cNvPr id="2" name="Right Arrow 1"/>
        <xdr:cNvSpPr>
          <a:spLocks/>
        </xdr:cNvSpPr>
      </xdr:nvSpPr>
      <xdr:spPr>
        <a:xfrm>
          <a:off x="5838825" y="32556450"/>
          <a:ext cx="238125" cy="0"/>
        </a:xfrm>
        <a:prstGeom prst="rightArrow">
          <a:avLst>
            <a:gd name="adj" fmla="val 38060"/>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914400</xdr:colOff>
      <xdr:row>72</xdr:row>
      <xdr:rowOff>209550</xdr:rowOff>
    </xdr:from>
    <xdr:to>
      <xdr:col>5</xdr:col>
      <xdr:colOff>171450</xdr:colOff>
      <xdr:row>72</xdr:row>
      <xdr:rowOff>352425</xdr:rowOff>
    </xdr:to>
    <xdr:sp>
      <xdr:nvSpPr>
        <xdr:cNvPr id="3" name="Right Arrow 7"/>
        <xdr:cNvSpPr>
          <a:spLocks/>
        </xdr:cNvSpPr>
      </xdr:nvSpPr>
      <xdr:spPr>
        <a:xfrm>
          <a:off x="5838825" y="31308675"/>
          <a:ext cx="304800" cy="142875"/>
        </a:xfrm>
        <a:prstGeom prst="rightArrow">
          <a:avLst>
            <a:gd name="adj" fmla="val 25097"/>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16"/>
  <sheetViews>
    <sheetView tabSelected="1" zoomScale="80" zoomScaleNormal="80" zoomScalePageLayoutView="0" workbookViewId="0" topLeftCell="A70">
      <selection activeCell="K6" sqref="K6:Q6"/>
    </sheetView>
  </sheetViews>
  <sheetFormatPr defaultColWidth="9.140625" defaultRowHeight="15"/>
  <cols>
    <col min="1" max="1" width="1.7109375" style="2" customWidth="1"/>
    <col min="2" max="2" width="7.7109375" style="9" customWidth="1"/>
    <col min="3" max="3" width="11.7109375" style="2" customWidth="1"/>
    <col min="4" max="4" width="52.7109375" style="2" customWidth="1"/>
    <col min="5" max="5" width="15.7109375" style="10" customWidth="1"/>
    <col min="6" max="6" width="9.7109375" style="10" customWidth="1"/>
    <col min="7" max="7" width="7.7109375" style="10" customWidth="1"/>
    <col min="8" max="8" width="14.7109375" style="10" customWidth="1"/>
    <col min="9" max="9" width="9.7109375" style="9" customWidth="1"/>
    <col min="10" max="10" width="11.7109375" style="11" customWidth="1"/>
    <col min="11" max="11" width="14.421875" style="12" customWidth="1"/>
    <col min="12" max="12" width="6.7109375" style="9" customWidth="1"/>
    <col min="13" max="13" width="12.28125" style="9" bestFit="1" customWidth="1"/>
    <col min="14" max="14" width="15.7109375" style="2" customWidth="1"/>
    <col min="15" max="15" width="5.57421875" style="9" customWidth="1"/>
    <col min="16" max="16" width="12.7109375" style="11" customWidth="1"/>
    <col min="17" max="17" width="20.7109375" style="2" customWidth="1"/>
    <col min="18" max="18" width="8.7109375" style="9" customWidth="1"/>
    <col min="19" max="19" width="12.00390625" style="2" customWidth="1"/>
    <col min="20" max="20" width="3.140625" style="2" customWidth="1"/>
    <col min="21" max="21" width="9.140625" style="2" customWidth="1"/>
    <col min="22" max="22" width="9.28125" style="12" bestFit="1" customWidth="1"/>
    <col min="23" max="23" width="10.421875" style="12" bestFit="1" customWidth="1"/>
    <col min="24" max="16384" width="9.140625" style="2" customWidth="1"/>
  </cols>
  <sheetData>
    <row r="1" spans="1:18" ht="24.75" customHeight="1">
      <c r="A1" s="56"/>
      <c r="B1" s="57"/>
      <c r="C1" s="56"/>
      <c r="D1" s="56"/>
      <c r="E1" s="58"/>
      <c r="F1" s="58"/>
      <c r="G1" s="58"/>
      <c r="H1" s="58"/>
      <c r="I1" s="57"/>
      <c r="J1" s="59"/>
      <c r="K1" s="60"/>
      <c r="L1" s="57"/>
      <c r="M1" s="57"/>
      <c r="N1" s="56"/>
      <c r="O1" s="57"/>
      <c r="P1" s="59"/>
      <c r="Q1" s="56"/>
      <c r="R1" s="57"/>
    </row>
    <row r="2" spans="1:23" s="245" customFormat="1" ht="27.75" customHeight="1" thickBot="1">
      <c r="A2" s="242"/>
      <c r="B2" s="243" t="s">
        <v>69</v>
      </c>
      <c r="C2" s="248" t="s">
        <v>108</v>
      </c>
      <c r="D2" s="248"/>
      <c r="E2" s="248"/>
      <c r="F2" s="248"/>
      <c r="G2" s="248"/>
      <c r="H2" s="248"/>
      <c r="I2" s="248"/>
      <c r="J2" s="248"/>
      <c r="K2" s="248"/>
      <c r="L2" s="248"/>
      <c r="M2" s="248"/>
      <c r="N2" s="248"/>
      <c r="O2" s="248"/>
      <c r="P2" s="248"/>
      <c r="Q2" s="248"/>
      <c r="R2" s="244"/>
      <c r="V2" s="246"/>
      <c r="W2" s="246"/>
    </row>
    <row r="3" spans="1:27" s="14" customFormat="1" ht="30" customHeight="1" thickBot="1">
      <c r="A3" s="61"/>
      <c r="B3" s="254" t="s">
        <v>87</v>
      </c>
      <c r="C3" s="255"/>
      <c r="D3" s="255"/>
      <c r="E3" s="255"/>
      <c r="F3" s="255"/>
      <c r="G3" s="255"/>
      <c r="H3" s="255"/>
      <c r="I3" s="255"/>
      <c r="J3" s="255"/>
      <c r="K3" s="255"/>
      <c r="L3" s="255"/>
      <c r="M3" s="255"/>
      <c r="N3" s="255"/>
      <c r="O3" s="255"/>
      <c r="P3" s="256"/>
      <c r="Q3" s="119" t="s">
        <v>16</v>
      </c>
      <c r="R3" s="95"/>
      <c r="S3" s="16"/>
      <c r="T3" s="16"/>
      <c r="U3" s="17"/>
      <c r="Z3" s="15"/>
      <c r="AA3" s="15"/>
    </row>
    <row r="4" spans="1:27" s="19" customFormat="1" ht="30" customHeight="1" thickBot="1">
      <c r="A4" s="63"/>
      <c r="B4" s="379" t="s">
        <v>45</v>
      </c>
      <c r="C4" s="380"/>
      <c r="D4" s="380"/>
      <c r="E4" s="380"/>
      <c r="F4" s="380"/>
      <c r="G4" s="380"/>
      <c r="H4" s="381"/>
      <c r="I4" s="379" t="s">
        <v>46</v>
      </c>
      <c r="J4" s="380"/>
      <c r="K4" s="380"/>
      <c r="L4" s="380"/>
      <c r="M4" s="380"/>
      <c r="N4" s="380"/>
      <c r="O4" s="380"/>
      <c r="P4" s="380"/>
      <c r="Q4" s="381"/>
      <c r="R4" s="95"/>
      <c r="S4" s="18"/>
      <c r="T4" s="18"/>
      <c r="U4" s="18"/>
      <c r="Z4" s="20"/>
      <c r="AA4" s="20"/>
    </row>
    <row r="5" spans="1:27" s="19" customFormat="1" ht="34.5" customHeight="1">
      <c r="A5" s="63"/>
      <c r="B5" s="345" t="s">
        <v>48</v>
      </c>
      <c r="C5" s="346"/>
      <c r="D5" s="388"/>
      <c r="E5" s="389"/>
      <c r="F5" s="389"/>
      <c r="G5" s="389"/>
      <c r="H5" s="390"/>
      <c r="I5" s="345" t="s">
        <v>48</v>
      </c>
      <c r="J5" s="346"/>
      <c r="K5" s="385"/>
      <c r="L5" s="386"/>
      <c r="M5" s="386"/>
      <c r="N5" s="386"/>
      <c r="O5" s="386"/>
      <c r="P5" s="386"/>
      <c r="Q5" s="387"/>
      <c r="R5" s="95"/>
      <c r="S5" s="21"/>
      <c r="T5" s="21"/>
      <c r="U5" s="21"/>
      <c r="Z5" s="20"/>
      <c r="AA5" s="20"/>
    </row>
    <row r="6" spans="1:27" s="19" customFormat="1" ht="34.5" customHeight="1">
      <c r="A6" s="63"/>
      <c r="B6" s="347" t="s">
        <v>22</v>
      </c>
      <c r="C6" s="328"/>
      <c r="D6" s="324"/>
      <c r="E6" s="325"/>
      <c r="F6" s="325"/>
      <c r="G6" s="325"/>
      <c r="H6" s="326"/>
      <c r="I6" s="347" t="s">
        <v>22</v>
      </c>
      <c r="J6" s="328"/>
      <c r="K6" s="382"/>
      <c r="L6" s="383"/>
      <c r="M6" s="383"/>
      <c r="N6" s="383"/>
      <c r="O6" s="383"/>
      <c r="P6" s="383"/>
      <c r="Q6" s="384"/>
      <c r="R6" s="95"/>
      <c r="S6" s="21"/>
      <c r="T6" s="21"/>
      <c r="U6" s="21"/>
      <c r="Z6" s="20"/>
      <c r="AA6" s="20"/>
    </row>
    <row r="7" spans="1:27" s="19" customFormat="1" ht="34.5" customHeight="1">
      <c r="A7" s="63"/>
      <c r="B7" s="327" t="s">
        <v>40</v>
      </c>
      <c r="C7" s="328"/>
      <c r="D7" s="324"/>
      <c r="E7" s="325"/>
      <c r="F7" s="325"/>
      <c r="G7" s="325"/>
      <c r="H7" s="326"/>
      <c r="I7" s="327" t="s">
        <v>40</v>
      </c>
      <c r="J7" s="328"/>
      <c r="K7" s="331"/>
      <c r="L7" s="332"/>
      <c r="M7" s="332"/>
      <c r="N7" s="332"/>
      <c r="O7" s="332"/>
      <c r="P7" s="332"/>
      <c r="Q7" s="333"/>
      <c r="R7" s="95"/>
      <c r="S7" s="22"/>
      <c r="T7" s="22"/>
      <c r="U7" s="22"/>
      <c r="Z7" s="20"/>
      <c r="AA7" s="20"/>
    </row>
    <row r="8" spans="1:27" s="19" customFormat="1" ht="54.75" customHeight="1">
      <c r="A8" s="63"/>
      <c r="B8" s="87" t="s">
        <v>24</v>
      </c>
      <c r="C8" s="88"/>
      <c r="D8" s="324"/>
      <c r="E8" s="325"/>
      <c r="F8" s="325"/>
      <c r="G8" s="325"/>
      <c r="H8" s="326"/>
      <c r="I8" s="329" t="s">
        <v>109</v>
      </c>
      <c r="J8" s="330"/>
      <c r="K8" s="331"/>
      <c r="L8" s="332"/>
      <c r="M8" s="332"/>
      <c r="N8" s="332"/>
      <c r="O8" s="332"/>
      <c r="P8" s="332"/>
      <c r="Q8" s="333"/>
      <c r="R8" s="95"/>
      <c r="S8" s="22"/>
      <c r="T8" s="22"/>
      <c r="U8" s="22"/>
      <c r="Z8" s="20"/>
      <c r="AA8" s="20"/>
    </row>
    <row r="9" spans="1:27" s="19" customFormat="1" ht="34.5" customHeight="1">
      <c r="A9" s="63"/>
      <c r="B9" s="340" t="s">
        <v>25</v>
      </c>
      <c r="C9" s="341"/>
      <c r="D9" s="101"/>
      <c r="E9" s="89" t="s">
        <v>21</v>
      </c>
      <c r="F9" s="360"/>
      <c r="G9" s="361"/>
      <c r="H9" s="362"/>
      <c r="I9" s="340" t="s">
        <v>25</v>
      </c>
      <c r="J9" s="341"/>
      <c r="K9" s="370"/>
      <c r="L9" s="371"/>
      <c r="M9" s="372"/>
      <c r="N9" s="144" t="s">
        <v>21</v>
      </c>
      <c r="O9" s="342"/>
      <c r="P9" s="343"/>
      <c r="Q9" s="344"/>
      <c r="R9" s="95"/>
      <c r="S9" s="23"/>
      <c r="T9" s="352" t="s">
        <v>0</v>
      </c>
      <c r="U9" s="352"/>
      <c r="Z9" s="20"/>
      <c r="AA9" s="20"/>
    </row>
    <row r="10" spans="1:27" s="19" customFormat="1" ht="34.5" customHeight="1">
      <c r="A10" s="63"/>
      <c r="B10" s="340" t="s">
        <v>26</v>
      </c>
      <c r="C10" s="341"/>
      <c r="D10" s="101"/>
      <c r="E10" s="89" t="s">
        <v>27</v>
      </c>
      <c r="F10" s="360"/>
      <c r="G10" s="361"/>
      <c r="H10" s="362"/>
      <c r="I10" s="340" t="s">
        <v>26</v>
      </c>
      <c r="J10" s="341"/>
      <c r="K10" s="370"/>
      <c r="L10" s="371"/>
      <c r="M10" s="372"/>
      <c r="N10" s="144" t="s">
        <v>27</v>
      </c>
      <c r="O10" s="342"/>
      <c r="P10" s="343"/>
      <c r="Q10" s="344"/>
      <c r="R10" s="95"/>
      <c r="S10" s="23"/>
      <c r="T10" s="352" t="s">
        <v>0</v>
      </c>
      <c r="U10" s="352"/>
      <c r="Z10" s="20"/>
      <c r="AA10" s="20"/>
    </row>
    <row r="11" spans="1:27" s="19" customFormat="1" ht="34.5" customHeight="1">
      <c r="A11" s="63"/>
      <c r="B11" s="340" t="s">
        <v>28</v>
      </c>
      <c r="C11" s="341"/>
      <c r="D11" s="102"/>
      <c r="E11" s="89" t="s">
        <v>29</v>
      </c>
      <c r="F11" s="360"/>
      <c r="G11" s="361"/>
      <c r="H11" s="362"/>
      <c r="I11" s="340" t="s">
        <v>28</v>
      </c>
      <c r="J11" s="341"/>
      <c r="K11" s="370"/>
      <c r="L11" s="371"/>
      <c r="M11" s="372"/>
      <c r="N11" s="144" t="s">
        <v>29</v>
      </c>
      <c r="O11" s="342"/>
      <c r="P11" s="343"/>
      <c r="Q11" s="344"/>
      <c r="R11" s="95"/>
      <c r="S11" s="23"/>
      <c r="T11" s="352" t="s">
        <v>0</v>
      </c>
      <c r="U11" s="352"/>
      <c r="Z11" s="20"/>
      <c r="AA11" s="20"/>
    </row>
    <row r="12" spans="1:27" s="26" customFormat="1" ht="34.5" customHeight="1">
      <c r="A12" s="64"/>
      <c r="B12" s="363" t="s">
        <v>30</v>
      </c>
      <c r="C12" s="364"/>
      <c r="D12" s="103"/>
      <c r="E12" s="89" t="s">
        <v>49</v>
      </c>
      <c r="F12" s="360"/>
      <c r="G12" s="361"/>
      <c r="H12" s="362"/>
      <c r="I12" s="363" t="s">
        <v>30</v>
      </c>
      <c r="J12" s="364"/>
      <c r="K12" s="373"/>
      <c r="L12" s="374"/>
      <c r="M12" s="375"/>
      <c r="N12" s="144" t="s">
        <v>50</v>
      </c>
      <c r="O12" s="354"/>
      <c r="P12" s="355"/>
      <c r="Q12" s="356"/>
      <c r="R12" s="95"/>
      <c r="S12" s="24"/>
      <c r="T12" s="25" t="s">
        <v>0</v>
      </c>
      <c r="U12" s="25"/>
      <c r="Z12" s="27"/>
      <c r="AA12" s="27"/>
    </row>
    <row r="13" spans="1:27" s="31" customFormat="1" ht="58.5" customHeight="1">
      <c r="A13" s="65"/>
      <c r="B13" s="365" t="s">
        <v>88</v>
      </c>
      <c r="C13" s="366"/>
      <c r="D13" s="240"/>
      <c r="E13" s="241" t="s">
        <v>93</v>
      </c>
      <c r="F13" s="367"/>
      <c r="G13" s="368"/>
      <c r="H13" s="369"/>
      <c r="I13" s="365" t="s">
        <v>88</v>
      </c>
      <c r="J13" s="366"/>
      <c r="K13" s="376"/>
      <c r="L13" s="377"/>
      <c r="M13" s="378"/>
      <c r="N13" s="145" t="s">
        <v>94</v>
      </c>
      <c r="O13" s="357"/>
      <c r="P13" s="358"/>
      <c r="Q13" s="359"/>
      <c r="R13" s="96"/>
      <c r="S13" s="29"/>
      <c r="T13" s="353"/>
      <c r="U13" s="353"/>
      <c r="Z13" s="32"/>
      <c r="AA13" s="32"/>
    </row>
    <row r="14" spans="1:26" s="26" customFormat="1" ht="34.5" customHeight="1" thickBot="1">
      <c r="A14" s="64"/>
      <c r="B14" s="337" t="s">
        <v>95</v>
      </c>
      <c r="C14" s="338"/>
      <c r="D14" s="338"/>
      <c r="E14" s="338"/>
      <c r="F14" s="338"/>
      <c r="G14" s="338"/>
      <c r="H14" s="338"/>
      <c r="I14" s="338"/>
      <c r="J14" s="338"/>
      <c r="K14" s="338"/>
      <c r="L14" s="338"/>
      <c r="M14" s="338"/>
      <c r="N14" s="338"/>
      <c r="O14" s="338"/>
      <c r="P14" s="338"/>
      <c r="Q14" s="339"/>
      <c r="R14" s="95"/>
      <c r="S14" s="24"/>
      <c r="T14" s="28"/>
      <c r="Y14" s="27"/>
      <c r="Z14" s="27"/>
    </row>
    <row r="15" spans="1:26" s="31" customFormat="1" ht="87.75" customHeight="1" thickBot="1">
      <c r="A15" s="65"/>
      <c r="B15" s="391" t="s">
        <v>96</v>
      </c>
      <c r="C15" s="392"/>
      <c r="D15" s="392"/>
      <c r="E15" s="392"/>
      <c r="F15" s="392"/>
      <c r="G15" s="392"/>
      <c r="H15" s="392"/>
      <c r="I15" s="392"/>
      <c r="J15" s="392"/>
      <c r="K15" s="393"/>
      <c r="L15" s="393"/>
      <c r="M15" s="393"/>
      <c r="N15" s="393"/>
      <c r="O15" s="393"/>
      <c r="P15" s="393"/>
      <c r="Q15" s="394"/>
      <c r="R15" s="96"/>
      <c r="S15" s="29"/>
      <c r="T15" s="30"/>
      <c r="Y15" s="32"/>
      <c r="Z15" s="32"/>
    </row>
    <row r="16" spans="1:26" s="13" customFormat="1" ht="69.75" customHeight="1" thickBot="1">
      <c r="A16" s="62"/>
      <c r="B16" s="348" t="s">
        <v>97</v>
      </c>
      <c r="C16" s="349"/>
      <c r="D16" s="349"/>
      <c r="E16" s="349"/>
      <c r="F16" s="349"/>
      <c r="G16" s="349"/>
      <c r="H16" s="349"/>
      <c r="I16" s="349"/>
      <c r="J16" s="349"/>
      <c r="K16" s="350" t="s">
        <v>98</v>
      </c>
      <c r="L16" s="351"/>
      <c r="M16" s="351"/>
      <c r="N16" s="351"/>
      <c r="O16" s="351"/>
      <c r="P16" s="351"/>
      <c r="Q16" s="104"/>
      <c r="R16" s="97"/>
      <c r="S16" s="33"/>
      <c r="T16" s="34"/>
      <c r="Y16" s="35"/>
      <c r="Z16" s="35"/>
    </row>
    <row r="17" spans="1:26" s="13" customFormat="1" ht="24.75" customHeight="1" thickBot="1">
      <c r="A17" s="62"/>
      <c r="B17" s="395" t="s">
        <v>99</v>
      </c>
      <c r="C17" s="396"/>
      <c r="D17" s="396"/>
      <c r="E17" s="396"/>
      <c r="F17" s="396"/>
      <c r="G17" s="396"/>
      <c r="H17" s="396"/>
      <c r="I17" s="396"/>
      <c r="J17" s="396"/>
      <c r="K17" s="397"/>
      <c r="L17" s="397"/>
      <c r="M17" s="397"/>
      <c r="N17" s="397"/>
      <c r="O17" s="397"/>
      <c r="P17" s="397"/>
      <c r="Q17" s="398"/>
      <c r="R17" s="97"/>
      <c r="S17" s="36"/>
      <c r="T17" s="34"/>
      <c r="Y17" s="35"/>
      <c r="Z17" s="35"/>
    </row>
    <row r="18" spans="1:26" s="38" customFormat="1" ht="6.75" customHeight="1" thickBot="1">
      <c r="A18" s="66"/>
      <c r="B18" s="67"/>
      <c r="C18" s="67"/>
      <c r="D18" s="67"/>
      <c r="E18" s="67"/>
      <c r="F18" s="67"/>
      <c r="G18" s="67"/>
      <c r="H18" s="67"/>
      <c r="I18" s="68"/>
      <c r="J18" s="67"/>
      <c r="K18" s="67"/>
      <c r="L18" s="67"/>
      <c r="M18" s="67"/>
      <c r="N18" s="67"/>
      <c r="O18" s="68"/>
      <c r="P18" s="67"/>
      <c r="Q18" s="67"/>
      <c r="R18" s="81"/>
      <c r="S18" s="37"/>
      <c r="T18" s="28"/>
      <c r="Y18" s="39"/>
      <c r="Z18" s="39"/>
    </row>
    <row r="19" spans="1:23" s="40" customFormat="1" ht="30" customHeight="1" thickBot="1">
      <c r="A19" s="69"/>
      <c r="B19" s="334" t="s">
        <v>15</v>
      </c>
      <c r="C19" s="335"/>
      <c r="D19" s="335"/>
      <c r="E19" s="335"/>
      <c r="F19" s="335"/>
      <c r="G19" s="335"/>
      <c r="H19" s="335"/>
      <c r="I19" s="335"/>
      <c r="J19" s="335"/>
      <c r="K19" s="335"/>
      <c r="L19" s="335"/>
      <c r="M19" s="335"/>
      <c r="N19" s="335"/>
      <c r="O19" s="335"/>
      <c r="P19" s="335"/>
      <c r="Q19" s="336"/>
      <c r="R19" s="81"/>
      <c r="V19" s="41"/>
      <c r="W19" s="41"/>
    </row>
    <row r="20" spans="1:23" s="42" customFormat="1" ht="75" customHeight="1">
      <c r="A20" s="70"/>
      <c r="B20" s="257" t="s">
        <v>1</v>
      </c>
      <c r="C20" s="259" t="s">
        <v>3</v>
      </c>
      <c r="D20" s="261" t="s">
        <v>2</v>
      </c>
      <c r="E20" s="263" t="s">
        <v>11</v>
      </c>
      <c r="F20" s="264"/>
      <c r="G20" s="265"/>
      <c r="H20" s="105" t="s">
        <v>42</v>
      </c>
      <c r="I20" s="266" t="s">
        <v>9</v>
      </c>
      <c r="J20" s="292" t="s">
        <v>10</v>
      </c>
      <c r="K20" s="294" t="s">
        <v>4</v>
      </c>
      <c r="L20" s="296" t="s">
        <v>43</v>
      </c>
      <c r="M20" s="297"/>
      <c r="N20" s="266" t="s">
        <v>5</v>
      </c>
      <c r="O20" s="273" t="s">
        <v>14</v>
      </c>
      <c r="P20" s="274"/>
      <c r="Q20" s="275" t="s">
        <v>6</v>
      </c>
      <c r="R20" s="81"/>
      <c r="V20" s="43"/>
      <c r="W20" s="43"/>
    </row>
    <row r="21" spans="1:23" s="44" customFormat="1" ht="49.5" customHeight="1" thickBot="1">
      <c r="A21" s="71"/>
      <c r="B21" s="258"/>
      <c r="C21" s="260"/>
      <c r="D21" s="262"/>
      <c r="E21" s="106" t="s">
        <v>41</v>
      </c>
      <c r="F21" s="106" t="s">
        <v>7</v>
      </c>
      <c r="G21" s="107" t="s">
        <v>8</v>
      </c>
      <c r="H21" s="108" t="s">
        <v>31</v>
      </c>
      <c r="I21" s="267"/>
      <c r="J21" s="293"/>
      <c r="K21" s="295"/>
      <c r="L21" s="109" t="s">
        <v>39</v>
      </c>
      <c r="M21" s="110" t="s">
        <v>19</v>
      </c>
      <c r="N21" s="267"/>
      <c r="O21" s="111" t="s">
        <v>12</v>
      </c>
      <c r="P21" s="112" t="s">
        <v>13</v>
      </c>
      <c r="Q21" s="276"/>
      <c r="R21" s="81"/>
      <c r="V21" s="45"/>
      <c r="W21" s="45"/>
    </row>
    <row r="22" spans="1:23" s="46" customFormat="1" ht="15" customHeight="1" thickBot="1">
      <c r="A22" s="72"/>
      <c r="B22" s="113">
        <v>1</v>
      </c>
      <c r="C22" s="114">
        <v>2</v>
      </c>
      <c r="D22" s="115">
        <v>3</v>
      </c>
      <c r="E22" s="116">
        <v>4</v>
      </c>
      <c r="F22" s="116">
        <v>5</v>
      </c>
      <c r="G22" s="116">
        <v>6</v>
      </c>
      <c r="H22" s="116">
        <v>7</v>
      </c>
      <c r="I22" s="115">
        <v>8</v>
      </c>
      <c r="J22" s="116">
        <v>9</v>
      </c>
      <c r="K22" s="117">
        <v>11</v>
      </c>
      <c r="L22" s="114">
        <v>10</v>
      </c>
      <c r="M22" s="114">
        <v>11</v>
      </c>
      <c r="N22" s="115">
        <v>12</v>
      </c>
      <c r="O22" s="114">
        <v>13</v>
      </c>
      <c r="P22" s="117">
        <v>14</v>
      </c>
      <c r="Q22" s="118">
        <v>15</v>
      </c>
      <c r="R22" s="81"/>
      <c r="V22" s="47"/>
      <c r="W22" s="47"/>
    </row>
    <row r="23" spans="1:25" s="14" customFormat="1" ht="30" customHeight="1">
      <c r="A23" s="61"/>
      <c r="B23" s="136">
        <v>1</v>
      </c>
      <c r="C23" s="146">
        <v>49090090</v>
      </c>
      <c r="D23" s="147" t="s">
        <v>75</v>
      </c>
      <c r="E23" s="6"/>
      <c r="F23" s="173"/>
      <c r="G23" s="174"/>
      <c r="H23" s="160"/>
      <c r="I23" s="161" t="s">
        <v>44</v>
      </c>
      <c r="J23" s="162">
        <v>370</v>
      </c>
      <c r="K23" s="163">
        <f>SUM(E23*J23)</f>
        <v>0</v>
      </c>
      <c r="L23" s="164">
        <f>IF(Q16="y",5%,0%)+IF(K74&gt;=40000,+IF(ISBLANK(D13),5%,0%+IF(ISTEXT(D13),10%,0%+IF(ISNUMBER(D13),10%,0%))))</f>
        <v>0</v>
      </c>
      <c r="M23" s="165">
        <f>SUM(K23*L23)</f>
        <v>0</v>
      </c>
      <c r="N23" s="165">
        <f>SUM(K23-M23)</f>
        <v>0</v>
      </c>
      <c r="O23" s="166">
        <v>0.18</v>
      </c>
      <c r="P23" s="167">
        <f>SUM(N23*O23)</f>
        <v>0</v>
      </c>
      <c r="Q23" s="168">
        <f>SUM(N23+P23)</f>
        <v>0</v>
      </c>
      <c r="R23" s="95"/>
      <c r="S23" s="17"/>
      <c r="T23" s="17"/>
      <c r="U23" s="17"/>
      <c r="V23" s="48"/>
      <c r="W23" s="48"/>
      <c r="X23" s="17"/>
      <c r="Y23" s="17"/>
    </row>
    <row r="24" spans="1:25" s="14" customFormat="1" ht="30" customHeight="1">
      <c r="A24" s="61"/>
      <c r="B24" s="132">
        <v>2</v>
      </c>
      <c r="C24" s="133">
        <v>61091000</v>
      </c>
      <c r="D24" s="134" t="s">
        <v>59</v>
      </c>
      <c r="E24" s="175" t="s">
        <v>0</v>
      </c>
      <c r="F24" s="7"/>
      <c r="G24" s="7"/>
      <c r="H24" s="169"/>
      <c r="I24" s="139" t="s">
        <v>23</v>
      </c>
      <c r="J24" s="170">
        <v>380</v>
      </c>
      <c r="K24" s="163">
        <f>SUM(F24+G24)*J24</f>
        <v>0</v>
      </c>
      <c r="L24" s="164">
        <f>IF(Q16="y",5%,0%)+IF(K74&gt;=40000,+IF(ISBLANK(D13),5%,0%+IF(ISTEXT(D13),10%,0%+IF(ISNUMBER(D13),10%,0%))))</f>
        <v>0</v>
      </c>
      <c r="M24" s="165">
        <f>SUM(K24*L24)</f>
        <v>0</v>
      </c>
      <c r="N24" s="165">
        <f>SUM(K24-M24)</f>
        <v>0</v>
      </c>
      <c r="O24" s="171">
        <v>0.12</v>
      </c>
      <c r="P24" s="167">
        <f>SUM(N24*O24)</f>
        <v>0</v>
      </c>
      <c r="Q24" s="168">
        <f>SUM(N24+P24)</f>
        <v>0</v>
      </c>
      <c r="R24" s="95"/>
      <c r="S24" s="17"/>
      <c r="T24" s="17"/>
      <c r="U24" s="49"/>
      <c r="V24" s="48"/>
      <c r="W24" s="48"/>
      <c r="X24" s="50"/>
      <c r="Y24" s="17"/>
    </row>
    <row r="25" spans="1:25" s="14" customFormat="1" ht="30" customHeight="1">
      <c r="A25" s="61"/>
      <c r="B25" s="132">
        <v>3</v>
      </c>
      <c r="C25" s="133">
        <v>61091000</v>
      </c>
      <c r="D25" s="134" t="s">
        <v>67</v>
      </c>
      <c r="E25" s="176"/>
      <c r="F25" s="92"/>
      <c r="G25" s="177"/>
      <c r="H25" s="172"/>
      <c r="I25" s="139" t="s">
        <v>23</v>
      </c>
      <c r="J25" s="170">
        <v>280</v>
      </c>
      <c r="K25" s="163">
        <f>SUM(F25*J25)</f>
        <v>0</v>
      </c>
      <c r="L25" s="164">
        <f>IF(Q16="y",5%,0%)+IF(K74&gt;=40000,+IF(ISBLANK(D13),5%,0%+IF(ISTEXT(D13),10%,0%+IF(ISNUMBER(D13),10%,0%))))</f>
        <v>0</v>
      </c>
      <c r="M25" s="165">
        <f>SUM(K25*L25)</f>
        <v>0</v>
      </c>
      <c r="N25" s="165">
        <f>SUM(K25-M25)</f>
        <v>0</v>
      </c>
      <c r="O25" s="171">
        <v>0.12</v>
      </c>
      <c r="P25" s="167">
        <f>SUM(N25*O25)</f>
        <v>0</v>
      </c>
      <c r="Q25" s="168">
        <f>SUM(N25+P25)</f>
        <v>0</v>
      </c>
      <c r="R25" s="95"/>
      <c r="S25" s="17"/>
      <c r="T25" s="17"/>
      <c r="U25" s="17"/>
      <c r="V25" s="48"/>
      <c r="W25" s="48"/>
      <c r="X25" s="17"/>
      <c r="Y25" s="17"/>
    </row>
    <row r="26" spans="1:25" s="14" customFormat="1" ht="30" customHeight="1" thickBot="1">
      <c r="A26" s="61"/>
      <c r="B26" s="132">
        <v>4</v>
      </c>
      <c r="C26" s="133">
        <v>42050090</v>
      </c>
      <c r="D26" s="134" t="s">
        <v>65</v>
      </c>
      <c r="E26" s="135"/>
      <c r="F26" s="94"/>
      <c r="G26" s="135"/>
      <c r="H26" s="169"/>
      <c r="I26" s="139" t="s">
        <v>23</v>
      </c>
      <c r="J26" s="170">
        <v>25</v>
      </c>
      <c r="K26" s="163">
        <f>SUM(F26*J26)</f>
        <v>0</v>
      </c>
      <c r="L26" s="164">
        <f>IF(Q16="y",5%,0%)+IF(K74&gt;=40000,+IF(ISBLANK(D13),5%,0%+IF(ISTEXT(D13),10%,0%+IF(ISNUMBER(D13),10%,0%))))</f>
        <v>0</v>
      </c>
      <c r="M26" s="165">
        <f>SUM(K26*L26)</f>
        <v>0</v>
      </c>
      <c r="N26" s="165">
        <f>SUM(K26-M26)</f>
        <v>0</v>
      </c>
      <c r="O26" s="171">
        <v>0.18</v>
      </c>
      <c r="P26" s="167">
        <f>SUM(N26*O26)</f>
        <v>0</v>
      </c>
      <c r="Q26" s="168">
        <f>SUM(N26+P26)</f>
        <v>0</v>
      </c>
      <c r="R26" s="95"/>
      <c r="S26" s="17"/>
      <c r="T26" s="17"/>
      <c r="U26" s="17"/>
      <c r="V26" s="48"/>
      <c r="W26" s="48"/>
      <c r="X26" s="17"/>
      <c r="Y26" s="17"/>
    </row>
    <row r="27" spans="1:23" s="51" customFormat="1" ht="30" customHeight="1" thickBot="1">
      <c r="A27" s="73"/>
      <c r="B27" s="148"/>
      <c r="C27" s="149"/>
      <c r="D27" s="150" t="s">
        <v>36</v>
      </c>
      <c r="E27" s="151"/>
      <c r="F27" s="152"/>
      <c r="G27" s="151"/>
      <c r="H27" s="153"/>
      <c r="I27" s="154"/>
      <c r="J27" s="155"/>
      <c r="K27" s="156">
        <f>SUM(K23:K26)</f>
        <v>0</v>
      </c>
      <c r="L27" s="157"/>
      <c r="M27" s="156">
        <f>SUM(M23:M26)</f>
        <v>0</v>
      </c>
      <c r="N27" s="156">
        <f>SUM(N23:N26)</f>
        <v>0</v>
      </c>
      <c r="O27" s="158"/>
      <c r="P27" s="156">
        <f>SUM(P23:P26)</f>
        <v>0</v>
      </c>
      <c r="Q27" s="159">
        <f>SUM(Q23:Q26)</f>
        <v>0</v>
      </c>
      <c r="R27" s="98"/>
      <c r="V27" s="52"/>
      <c r="W27" s="52"/>
    </row>
    <row r="28" spans="1:18" ht="21.75" customHeight="1" thickBot="1" thickTop="1">
      <c r="A28" s="56"/>
      <c r="B28" s="251" t="s">
        <v>53</v>
      </c>
      <c r="C28" s="252"/>
      <c r="D28" s="252"/>
      <c r="E28" s="252"/>
      <c r="F28" s="252"/>
      <c r="G28" s="252"/>
      <c r="H28" s="252"/>
      <c r="I28" s="252"/>
      <c r="J28" s="252"/>
      <c r="K28" s="252"/>
      <c r="L28" s="252"/>
      <c r="M28" s="252"/>
      <c r="N28" s="252"/>
      <c r="O28" s="252"/>
      <c r="P28" s="252"/>
      <c r="Q28" s="253"/>
      <c r="R28" s="81"/>
    </row>
    <row r="29" spans="1:18" ht="24.75" customHeight="1" thickBot="1">
      <c r="A29" s="56"/>
      <c r="B29" s="74"/>
      <c r="C29" s="74"/>
      <c r="D29" s="74"/>
      <c r="E29" s="74"/>
      <c r="F29" s="74"/>
      <c r="G29" s="74"/>
      <c r="H29" s="74"/>
      <c r="I29" s="75"/>
      <c r="J29" s="74"/>
      <c r="K29" s="74"/>
      <c r="L29" s="74"/>
      <c r="M29" s="74"/>
      <c r="N29" s="74"/>
      <c r="O29" s="75"/>
      <c r="P29" s="74"/>
      <c r="Q29" s="74"/>
      <c r="R29" s="81"/>
    </row>
    <row r="30" spans="1:18" ht="24.75" customHeight="1" thickBot="1">
      <c r="A30" s="56"/>
      <c r="B30" s="254" t="s">
        <v>87</v>
      </c>
      <c r="C30" s="255"/>
      <c r="D30" s="255"/>
      <c r="E30" s="255"/>
      <c r="F30" s="255"/>
      <c r="G30" s="255"/>
      <c r="H30" s="255"/>
      <c r="I30" s="255"/>
      <c r="J30" s="255"/>
      <c r="K30" s="255"/>
      <c r="L30" s="255"/>
      <c r="M30" s="255"/>
      <c r="N30" s="255"/>
      <c r="O30" s="255"/>
      <c r="P30" s="256"/>
      <c r="Q30" s="120" t="s">
        <v>17</v>
      </c>
      <c r="R30" s="81"/>
    </row>
    <row r="31" spans="1:23" s="42" customFormat="1" ht="75" customHeight="1">
      <c r="A31" s="70"/>
      <c r="B31" s="257" t="s">
        <v>1</v>
      </c>
      <c r="C31" s="259" t="s">
        <v>3</v>
      </c>
      <c r="D31" s="261" t="s">
        <v>2</v>
      </c>
      <c r="E31" s="263" t="s">
        <v>11</v>
      </c>
      <c r="F31" s="264"/>
      <c r="G31" s="265"/>
      <c r="H31" s="105" t="s">
        <v>42</v>
      </c>
      <c r="I31" s="266" t="s">
        <v>9</v>
      </c>
      <c r="J31" s="292" t="s">
        <v>10</v>
      </c>
      <c r="K31" s="294" t="s">
        <v>4</v>
      </c>
      <c r="L31" s="296" t="s">
        <v>43</v>
      </c>
      <c r="M31" s="297"/>
      <c r="N31" s="266" t="s">
        <v>5</v>
      </c>
      <c r="O31" s="273" t="s">
        <v>14</v>
      </c>
      <c r="P31" s="274"/>
      <c r="Q31" s="275" t="s">
        <v>6</v>
      </c>
      <c r="R31" s="81"/>
      <c r="V31" s="43"/>
      <c r="W31" s="43"/>
    </row>
    <row r="32" spans="1:23" s="44" customFormat="1" ht="49.5" customHeight="1" thickBot="1">
      <c r="A32" s="71"/>
      <c r="B32" s="258"/>
      <c r="C32" s="260"/>
      <c r="D32" s="262"/>
      <c r="E32" s="178" t="s">
        <v>41</v>
      </c>
      <c r="F32" s="178" t="s">
        <v>7</v>
      </c>
      <c r="G32" s="179" t="s">
        <v>8</v>
      </c>
      <c r="H32" s="108" t="s">
        <v>31</v>
      </c>
      <c r="I32" s="267"/>
      <c r="J32" s="293"/>
      <c r="K32" s="295"/>
      <c r="L32" s="109" t="s">
        <v>39</v>
      </c>
      <c r="M32" s="110" t="s">
        <v>19</v>
      </c>
      <c r="N32" s="267"/>
      <c r="O32" s="111" t="s">
        <v>12</v>
      </c>
      <c r="P32" s="112" t="s">
        <v>13</v>
      </c>
      <c r="Q32" s="276"/>
      <c r="R32" s="81"/>
      <c r="V32" s="45"/>
      <c r="W32" s="45"/>
    </row>
    <row r="33" spans="1:23" s="46" customFormat="1" ht="15" customHeight="1" thickBot="1">
      <c r="A33" s="72"/>
      <c r="B33" s="113">
        <v>1</v>
      </c>
      <c r="C33" s="114">
        <v>2</v>
      </c>
      <c r="D33" s="115">
        <v>3</v>
      </c>
      <c r="E33" s="116">
        <v>4</v>
      </c>
      <c r="F33" s="116">
        <v>5</v>
      </c>
      <c r="G33" s="116">
        <v>6</v>
      </c>
      <c r="H33" s="116">
        <v>7</v>
      </c>
      <c r="I33" s="115">
        <v>8</v>
      </c>
      <c r="J33" s="116">
        <v>9</v>
      </c>
      <c r="K33" s="117">
        <v>11</v>
      </c>
      <c r="L33" s="114">
        <v>10</v>
      </c>
      <c r="M33" s="114">
        <v>11</v>
      </c>
      <c r="N33" s="115">
        <v>12</v>
      </c>
      <c r="O33" s="114">
        <v>13</v>
      </c>
      <c r="P33" s="117">
        <v>14</v>
      </c>
      <c r="Q33" s="118">
        <v>15</v>
      </c>
      <c r="R33" s="81"/>
      <c r="V33" s="47"/>
      <c r="W33" s="47"/>
    </row>
    <row r="34" spans="1:23" s="51" customFormat="1" ht="31.5" customHeight="1">
      <c r="A34" s="73"/>
      <c r="B34" s="121"/>
      <c r="C34" s="122"/>
      <c r="D34" s="123" t="s">
        <v>37</v>
      </c>
      <c r="E34" s="124"/>
      <c r="F34" s="125"/>
      <c r="G34" s="124"/>
      <c r="H34" s="126"/>
      <c r="I34" s="127"/>
      <c r="J34" s="128"/>
      <c r="K34" s="126">
        <f>SUM(K27)</f>
        <v>0</v>
      </c>
      <c r="L34" s="129"/>
      <c r="M34" s="126">
        <f>SUM(M27)</f>
        <v>0</v>
      </c>
      <c r="N34" s="126">
        <f>SUM(N27)</f>
        <v>0</v>
      </c>
      <c r="O34" s="130"/>
      <c r="P34" s="126">
        <f>SUM(P27)</f>
        <v>0</v>
      </c>
      <c r="Q34" s="131">
        <f>SUM(Q27)</f>
        <v>0</v>
      </c>
      <c r="R34" s="98"/>
      <c r="V34" s="52"/>
      <c r="W34" s="52"/>
    </row>
    <row r="35" spans="1:25" s="14" customFormat="1" ht="30" customHeight="1">
      <c r="A35" s="61"/>
      <c r="B35" s="136">
        <v>5</v>
      </c>
      <c r="C35" s="133">
        <v>96081019</v>
      </c>
      <c r="D35" s="134" t="s">
        <v>66</v>
      </c>
      <c r="E35" s="135"/>
      <c r="F35" s="94"/>
      <c r="G35" s="135"/>
      <c r="H35" s="169"/>
      <c r="I35" s="139" t="s">
        <v>23</v>
      </c>
      <c r="J35" s="170">
        <v>45</v>
      </c>
      <c r="K35" s="163">
        <f aca="true" t="shared" si="0" ref="K35:K41">SUM(F35*J35)</f>
        <v>0</v>
      </c>
      <c r="L35" s="239">
        <f>IF(Q16="y",5%,0%)+IF(K74&gt;=40000,+IF(ISBLANK(D13),5%,0%+IF(ISTEXT(D13),10%,0%+IF(ISNUMBER(D13),10%,0%))))</f>
        <v>0</v>
      </c>
      <c r="M35" s="165">
        <f aca="true" t="shared" si="1" ref="M35:M57">SUM(K35*L35)</f>
        <v>0</v>
      </c>
      <c r="N35" s="165">
        <f aca="true" t="shared" si="2" ref="N35:N57">SUM(K35-M35)</f>
        <v>0</v>
      </c>
      <c r="O35" s="171">
        <v>0.18</v>
      </c>
      <c r="P35" s="167">
        <f aca="true" t="shared" si="3" ref="P35:P41">SUM(N35*O35)</f>
        <v>0</v>
      </c>
      <c r="Q35" s="168">
        <f aca="true" t="shared" si="4" ref="Q35:Q41">SUM(N35+P35)</f>
        <v>0</v>
      </c>
      <c r="R35" s="95"/>
      <c r="S35" s="17"/>
      <c r="T35" s="17"/>
      <c r="U35" s="17"/>
      <c r="V35" s="48"/>
      <c r="W35" s="48"/>
      <c r="X35" s="17"/>
      <c r="Y35" s="17"/>
    </row>
    <row r="36" spans="1:25" s="14" customFormat="1" ht="30" customHeight="1">
      <c r="A36" s="61"/>
      <c r="B36" s="136">
        <v>6</v>
      </c>
      <c r="C36" s="133">
        <v>42021190</v>
      </c>
      <c r="D36" s="134" t="s">
        <v>60</v>
      </c>
      <c r="E36" s="137"/>
      <c r="F36" s="7"/>
      <c r="G36" s="137"/>
      <c r="H36" s="93"/>
      <c r="I36" s="139" t="s">
        <v>23</v>
      </c>
      <c r="J36" s="170">
        <v>50</v>
      </c>
      <c r="K36" s="163">
        <f t="shared" si="0"/>
        <v>0</v>
      </c>
      <c r="L36" s="239">
        <f>IF(Q16="y",5%,0%)+IF(K74&gt;=40000,+IF(ISBLANK(D13),5%,0%+IF(ISTEXT(D13),10%,0%+IF(ISNUMBER(D13),10%,0%))))</f>
        <v>0</v>
      </c>
      <c r="M36" s="165">
        <f t="shared" si="1"/>
        <v>0</v>
      </c>
      <c r="N36" s="165">
        <f t="shared" si="2"/>
        <v>0</v>
      </c>
      <c r="O36" s="171">
        <v>0.18</v>
      </c>
      <c r="P36" s="167">
        <f t="shared" si="3"/>
        <v>0</v>
      </c>
      <c r="Q36" s="168">
        <f t="shared" si="4"/>
        <v>0</v>
      </c>
      <c r="R36" s="95"/>
      <c r="S36" s="17"/>
      <c r="T36" s="17"/>
      <c r="U36" s="17"/>
      <c r="V36" s="48"/>
      <c r="W36" s="48"/>
      <c r="X36" s="17"/>
      <c r="Y36" s="17"/>
    </row>
    <row r="37" spans="1:25" s="14" customFormat="1" ht="31.5" customHeight="1">
      <c r="A37" s="61"/>
      <c r="B37" s="136">
        <v>7</v>
      </c>
      <c r="C37" s="133">
        <v>65050090</v>
      </c>
      <c r="D37" s="134" t="s">
        <v>61</v>
      </c>
      <c r="E37" s="137"/>
      <c r="F37" s="7"/>
      <c r="G37" s="135"/>
      <c r="H37" s="93"/>
      <c r="I37" s="139" t="s">
        <v>23</v>
      </c>
      <c r="J37" s="170">
        <v>75</v>
      </c>
      <c r="K37" s="163">
        <f t="shared" si="0"/>
        <v>0</v>
      </c>
      <c r="L37" s="239">
        <f>IF(Q16="y",5%,0%)+IF(K74&gt;=40000,+IF(ISBLANK(D13),5%,0%+IF(ISTEXT(D13),10%,0%+IF(ISNUMBER(D13),10%,0%))))</f>
        <v>0</v>
      </c>
      <c r="M37" s="165">
        <f t="shared" si="1"/>
        <v>0</v>
      </c>
      <c r="N37" s="165">
        <f t="shared" si="2"/>
        <v>0</v>
      </c>
      <c r="O37" s="171">
        <v>0.18</v>
      </c>
      <c r="P37" s="167">
        <f t="shared" si="3"/>
        <v>0</v>
      </c>
      <c r="Q37" s="168">
        <f t="shared" si="4"/>
        <v>0</v>
      </c>
      <c r="R37" s="95"/>
      <c r="S37" s="17"/>
      <c r="T37" s="17"/>
      <c r="U37" s="17"/>
      <c r="V37" s="48"/>
      <c r="W37" s="48"/>
      <c r="X37" s="17"/>
      <c r="Y37" s="17"/>
    </row>
    <row r="38" spans="1:25" s="14" customFormat="1" ht="31.5" customHeight="1">
      <c r="A38" s="61"/>
      <c r="B38" s="136">
        <v>8</v>
      </c>
      <c r="C38" s="143">
        <v>42029900</v>
      </c>
      <c r="D38" s="237" t="s">
        <v>100</v>
      </c>
      <c r="E38" s="137"/>
      <c r="F38" s="7"/>
      <c r="G38" s="135"/>
      <c r="H38" s="93"/>
      <c r="I38" s="139" t="s">
        <v>23</v>
      </c>
      <c r="J38" s="170">
        <v>800</v>
      </c>
      <c r="K38" s="163">
        <f t="shared" si="0"/>
        <v>0</v>
      </c>
      <c r="L38" s="239">
        <f>IF(Q16="y",5%,0%)+IF(K74&gt;=40000,+IF(ISBLANK(D13),5%,0%+IF(ISTEXT(D13),10%,0%+IF(ISNUMBER(D13),10%,0%))))</f>
        <v>0</v>
      </c>
      <c r="M38" s="165">
        <f t="shared" si="1"/>
        <v>0</v>
      </c>
      <c r="N38" s="165">
        <f t="shared" si="2"/>
        <v>0</v>
      </c>
      <c r="O38" s="171">
        <v>0.18</v>
      </c>
      <c r="P38" s="167">
        <f t="shared" si="3"/>
        <v>0</v>
      </c>
      <c r="Q38" s="168">
        <f t="shared" si="4"/>
        <v>0</v>
      </c>
      <c r="R38" s="95"/>
      <c r="S38" s="17"/>
      <c r="T38" s="17"/>
      <c r="U38" s="17"/>
      <c r="V38" s="48"/>
      <c r="W38" s="48"/>
      <c r="X38" s="17"/>
      <c r="Y38" s="17"/>
    </row>
    <row r="39" spans="1:25" s="14" customFormat="1" ht="31.5" customHeight="1">
      <c r="A39" s="61"/>
      <c r="B39" s="132">
        <v>9</v>
      </c>
      <c r="C39" s="139">
        <v>61091000</v>
      </c>
      <c r="D39" s="134" t="s">
        <v>71</v>
      </c>
      <c r="E39" s="135"/>
      <c r="F39" s="7"/>
      <c r="G39" s="135"/>
      <c r="H39" s="93"/>
      <c r="I39" s="139" t="s">
        <v>23</v>
      </c>
      <c r="J39" s="170">
        <v>450</v>
      </c>
      <c r="K39" s="163">
        <f t="shared" si="0"/>
        <v>0</v>
      </c>
      <c r="L39" s="239">
        <f>IF(Q16="y",5%,0%)+IF(K74&gt;=40000,+IF(ISBLANK(D13),5%,0%+IF(ISTEXT(D13),10%,0%+IF(ISNUMBER(D13),10%,0%))))</f>
        <v>0</v>
      </c>
      <c r="M39" s="165">
        <f t="shared" si="1"/>
        <v>0</v>
      </c>
      <c r="N39" s="165">
        <f t="shared" si="2"/>
        <v>0</v>
      </c>
      <c r="O39" s="171">
        <v>0.05</v>
      </c>
      <c r="P39" s="167">
        <f t="shared" si="3"/>
        <v>0</v>
      </c>
      <c r="Q39" s="168">
        <f t="shared" si="4"/>
        <v>0</v>
      </c>
      <c r="R39" s="95"/>
      <c r="S39" s="100"/>
      <c r="T39" s="17"/>
      <c r="U39" s="17"/>
      <c r="V39" s="48"/>
      <c r="W39" s="48"/>
      <c r="X39" s="17"/>
      <c r="Y39" s="17"/>
    </row>
    <row r="40" spans="1:25" s="14" customFormat="1" ht="31.5" customHeight="1">
      <c r="A40" s="61"/>
      <c r="B40" s="136">
        <v>10</v>
      </c>
      <c r="C40" s="133">
        <v>62011390</v>
      </c>
      <c r="D40" s="134" t="s">
        <v>62</v>
      </c>
      <c r="E40" s="135"/>
      <c r="F40" s="94"/>
      <c r="G40" s="135"/>
      <c r="H40" s="169"/>
      <c r="I40" s="139" t="s">
        <v>23</v>
      </c>
      <c r="J40" s="162">
        <v>140</v>
      </c>
      <c r="K40" s="163">
        <f t="shared" si="0"/>
        <v>0</v>
      </c>
      <c r="L40" s="239">
        <f>IF(Q16="y",5%,0%)+IF(K74&gt;=40000,+IF(ISBLANK(D13),5%,0%+IF(ISTEXT(D13),10%,0%+IF(ISNUMBER(D13),10%,0%))))</f>
        <v>0</v>
      </c>
      <c r="M40" s="165">
        <f>SUM(K40*L40)</f>
        <v>0</v>
      </c>
      <c r="N40" s="165">
        <f>SUM(K40-M40)</f>
        <v>0</v>
      </c>
      <c r="O40" s="166">
        <v>0.05</v>
      </c>
      <c r="P40" s="167">
        <f t="shared" si="3"/>
        <v>0</v>
      </c>
      <c r="Q40" s="168">
        <f t="shared" si="4"/>
        <v>0</v>
      </c>
      <c r="R40" s="95"/>
      <c r="S40" s="100"/>
      <c r="T40" s="17"/>
      <c r="U40" s="17"/>
      <c r="V40" s="48"/>
      <c r="W40" s="48"/>
      <c r="X40" s="17"/>
      <c r="Y40" s="17"/>
    </row>
    <row r="41" spans="1:25" s="14" customFormat="1" ht="31.5" customHeight="1">
      <c r="A41" s="61"/>
      <c r="B41" s="136">
        <v>11</v>
      </c>
      <c r="C41" s="143">
        <v>30065000</v>
      </c>
      <c r="D41" s="134" t="s">
        <v>64</v>
      </c>
      <c r="E41" s="135"/>
      <c r="F41" s="94"/>
      <c r="G41" s="135"/>
      <c r="H41" s="169"/>
      <c r="I41" s="181" t="s">
        <v>23</v>
      </c>
      <c r="J41" s="162">
        <v>560</v>
      </c>
      <c r="K41" s="163">
        <f t="shared" si="0"/>
        <v>0</v>
      </c>
      <c r="L41" s="239">
        <f>IF(Q16="y",5%,0%)+IF(K74&gt;=40000,+IF(ISBLANK(D13),5%,0%+IF(ISTEXT(D13),10%,0%+IF(ISNUMBER(D13),10%,0%))))</f>
        <v>0</v>
      </c>
      <c r="M41" s="165">
        <f>SUM(K41*L41)</f>
        <v>0</v>
      </c>
      <c r="N41" s="165">
        <f>SUM(K41-M41)</f>
        <v>0</v>
      </c>
      <c r="O41" s="166">
        <v>0.12</v>
      </c>
      <c r="P41" s="167">
        <f t="shared" si="3"/>
        <v>0</v>
      </c>
      <c r="Q41" s="168">
        <f t="shared" si="4"/>
        <v>0</v>
      </c>
      <c r="R41" s="95"/>
      <c r="S41" s="100"/>
      <c r="T41" s="17"/>
      <c r="U41" s="17"/>
      <c r="V41" s="48"/>
      <c r="W41" s="48"/>
      <c r="X41" s="17"/>
      <c r="Y41" s="17"/>
    </row>
    <row r="42" spans="1:25" s="14" customFormat="1" ht="31.5" customHeight="1">
      <c r="A42" s="61"/>
      <c r="B42" s="136">
        <v>12</v>
      </c>
      <c r="C42" s="247">
        <v>61161000</v>
      </c>
      <c r="D42" s="134" t="s">
        <v>76</v>
      </c>
      <c r="E42" s="135"/>
      <c r="F42" s="94"/>
      <c r="G42" s="135"/>
      <c r="H42" s="169"/>
      <c r="I42" s="139" t="s">
        <v>23</v>
      </c>
      <c r="J42" s="162">
        <v>30</v>
      </c>
      <c r="K42" s="163">
        <f aca="true" t="shared" si="5" ref="K42:K48">SUM(F42*J42)</f>
        <v>0</v>
      </c>
      <c r="L42" s="239">
        <f>IF(Q16="y",5%,0%)+IF(K74&gt;=40000,+IF(ISBLANK(D13),5%,0%+IF(ISTEXT(D13),10%,0%+IF(ISNUMBER(D13),10%,0%))))</f>
        <v>0</v>
      </c>
      <c r="M42" s="165">
        <f aca="true" t="shared" si="6" ref="M42:M48">SUM(K42*L42)</f>
        <v>0</v>
      </c>
      <c r="N42" s="165">
        <f aca="true" t="shared" si="7" ref="N42:N48">SUM(K42-M42)</f>
        <v>0</v>
      </c>
      <c r="O42" s="166">
        <v>0.05</v>
      </c>
      <c r="P42" s="167">
        <f aca="true" t="shared" si="8" ref="P42:P48">SUM(N42*O42)</f>
        <v>0</v>
      </c>
      <c r="Q42" s="168">
        <f aca="true" t="shared" si="9" ref="Q42:Q48">SUM(N42+P42)</f>
        <v>0</v>
      </c>
      <c r="R42" s="95"/>
      <c r="S42" s="100"/>
      <c r="T42" s="17"/>
      <c r="U42" s="17"/>
      <c r="V42" s="48"/>
      <c r="W42" s="48"/>
      <c r="X42" s="17"/>
      <c r="Y42" s="17"/>
    </row>
    <row r="43" spans="1:25" s="14" customFormat="1" ht="31.5" customHeight="1">
      <c r="A43" s="61"/>
      <c r="B43" s="136">
        <v>13</v>
      </c>
      <c r="C43" s="247">
        <v>90049090</v>
      </c>
      <c r="D43" s="134" t="s">
        <v>77</v>
      </c>
      <c r="E43" s="135"/>
      <c r="F43" s="94"/>
      <c r="G43" s="135"/>
      <c r="H43" s="169"/>
      <c r="I43" s="139" t="s">
        <v>23</v>
      </c>
      <c r="J43" s="162">
        <v>205</v>
      </c>
      <c r="K43" s="163">
        <f t="shared" si="5"/>
        <v>0</v>
      </c>
      <c r="L43" s="239">
        <f>IF(Q16="y",5%,0%)+IF(K74&gt;=40000,+IF(ISBLANK(D13),5%,0%+IF(ISTEXT(D13),10%,0%+IF(ISNUMBER(D13),10%,0%))))</f>
        <v>0</v>
      </c>
      <c r="M43" s="165">
        <f t="shared" si="6"/>
        <v>0</v>
      </c>
      <c r="N43" s="165">
        <f t="shared" si="7"/>
        <v>0</v>
      </c>
      <c r="O43" s="166">
        <v>0.18</v>
      </c>
      <c r="P43" s="167">
        <f t="shared" si="8"/>
        <v>0</v>
      </c>
      <c r="Q43" s="168">
        <f t="shared" si="9"/>
        <v>0</v>
      </c>
      <c r="R43" s="95"/>
      <c r="S43" s="100"/>
      <c r="T43" s="17"/>
      <c r="U43" s="17"/>
      <c r="V43" s="48"/>
      <c r="W43" s="48"/>
      <c r="X43" s="17"/>
      <c r="Y43" s="17"/>
    </row>
    <row r="44" spans="1:25" s="14" customFormat="1" ht="31.5" customHeight="1">
      <c r="A44" s="61"/>
      <c r="B44" s="136">
        <v>14</v>
      </c>
      <c r="C44" s="133">
        <v>85051900</v>
      </c>
      <c r="D44" s="134" t="s">
        <v>78</v>
      </c>
      <c r="E44" s="135"/>
      <c r="F44" s="94"/>
      <c r="G44" s="135"/>
      <c r="H44" s="169"/>
      <c r="I44" s="139" t="s">
        <v>23</v>
      </c>
      <c r="J44" s="162">
        <v>115</v>
      </c>
      <c r="K44" s="163">
        <f t="shared" si="5"/>
        <v>0</v>
      </c>
      <c r="L44" s="239">
        <f>IF(Q16="y",5%,0%)+IF(K74&gt;=40000,+IF(ISBLANK(D13),5%,0%+IF(ISTEXT(D13),10%,0%+IF(ISNUMBER(D13),10%,0%))))</f>
        <v>0</v>
      </c>
      <c r="M44" s="165">
        <f t="shared" si="6"/>
        <v>0</v>
      </c>
      <c r="N44" s="165">
        <f t="shared" si="7"/>
        <v>0</v>
      </c>
      <c r="O44" s="166">
        <v>0.18</v>
      </c>
      <c r="P44" s="167">
        <f t="shared" si="8"/>
        <v>0</v>
      </c>
      <c r="Q44" s="168">
        <f t="shared" si="9"/>
        <v>0</v>
      </c>
      <c r="R44" s="95"/>
      <c r="S44" s="100"/>
      <c r="T44" s="17"/>
      <c r="U44" s="17"/>
      <c r="V44" s="48"/>
      <c r="W44" s="48"/>
      <c r="X44" s="17"/>
      <c r="Y44" s="17"/>
    </row>
    <row r="45" spans="1:25" s="14" customFormat="1" ht="31.5" customHeight="1">
      <c r="A45" s="61"/>
      <c r="B45" s="136">
        <v>15</v>
      </c>
      <c r="C45" s="133">
        <v>30233090</v>
      </c>
      <c r="D45" s="134" t="s">
        <v>79</v>
      </c>
      <c r="E45" s="135"/>
      <c r="F45" s="94"/>
      <c r="G45" s="135"/>
      <c r="H45" s="169"/>
      <c r="I45" s="139" t="s">
        <v>23</v>
      </c>
      <c r="J45" s="162">
        <v>60</v>
      </c>
      <c r="K45" s="163">
        <f t="shared" si="5"/>
        <v>0</v>
      </c>
      <c r="L45" s="239">
        <f>IF(Q16="y",5%,0%)+IF(K74&gt;=40000,+IF(ISBLANK(D13),5%,0%+IF(ISTEXT(D13),10%,0%+IF(ISNUMBER(D13),10%,0%))))</f>
        <v>0</v>
      </c>
      <c r="M45" s="165">
        <f t="shared" si="6"/>
        <v>0</v>
      </c>
      <c r="N45" s="165">
        <f t="shared" si="7"/>
        <v>0</v>
      </c>
      <c r="O45" s="166">
        <v>0.18</v>
      </c>
      <c r="P45" s="167">
        <f t="shared" si="8"/>
        <v>0</v>
      </c>
      <c r="Q45" s="168">
        <f t="shared" si="9"/>
        <v>0</v>
      </c>
      <c r="R45" s="95"/>
      <c r="S45" s="100"/>
      <c r="T45" s="17"/>
      <c r="U45" s="17"/>
      <c r="V45" s="48"/>
      <c r="W45" s="48"/>
      <c r="X45" s="17"/>
      <c r="Y45" s="17"/>
    </row>
    <row r="46" spans="1:25" s="14" customFormat="1" ht="31.5" customHeight="1">
      <c r="A46" s="61"/>
      <c r="B46" s="136">
        <v>16</v>
      </c>
      <c r="C46" s="133">
        <v>10063090</v>
      </c>
      <c r="D46" s="134" t="s">
        <v>80</v>
      </c>
      <c r="E46" s="135"/>
      <c r="F46" s="94"/>
      <c r="G46" s="135"/>
      <c r="H46" s="238"/>
      <c r="I46" s="139" t="s">
        <v>23</v>
      </c>
      <c r="J46" s="162">
        <v>90</v>
      </c>
      <c r="K46" s="163">
        <f t="shared" si="5"/>
        <v>0</v>
      </c>
      <c r="L46" s="239">
        <f>IF(Q16="y",5%,0%)+IF(K74&gt;=40000,+IF(ISBLANK(D13),5%,0%+IF(ISTEXT(D13),10%,0%+IF(ISNUMBER(D13),10%,0%))))</f>
        <v>0</v>
      </c>
      <c r="M46" s="165">
        <f t="shared" si="6"/>
        <v>0</v>
      </c>
      <c r="N46" s="165">
        <f t="shared" si="7"/>
        <v>0</v>
      </c>
      <c r="O46" s="166">
        <v>0.12</v>
      </c>
      <c r="P46" s="167">
        <f t="shared" si="8"/>
        <v>0</v>
      </c>
      <c r="Q46" s="168">
        <f t="shared" si="9"/>
        <v>0</v>
      </c>
      <c r="R46" s="95"/>
      <c r="S46" s="100"/>
      <c r="T46" s="17"/>
      <c r="U46" s="17"/>
      <c r="V46" s="48"/>
      <c r="W46" s="48"/>
      <c r="X46" s="17"/>
      <c r="Y46" s="17"/>
    </row>
    <row r="47" spans="1:25" s="14" customFormat="1" ht="31.5" customHeight="1">
      <c r="A47" s="61"/>
      <c r="B47" s="136">
        <v>17</v>
      </c>
      <c r="C47" s="133">
        <v>42021190</v>
      </c>
      <c r="D47" s="134" t="s">
        <v>92</v>
      </c>
      <c r="E47" s="135"/>
      <c r="F47" s="94"/>
      <c r="G47" s="135"/>
      <c r="H47" s="238"/>
      <c r="I47" s="139" t="s">
        <v>23</v>
      </c>
      <c r="J47" s="162">
        <v>180</v>
      </c>
      <c r="K47" s="163">
        <f t="shared" si="5"/>
        <v>0</v>
      </c>
      <c r="L47" s="239">
        <f>IF(Q16="y",5%,0%)+IF(K74&gt;=40000,+IF(ISBLANK(D13),5%,0%+IF(ISTEXT(D13),10%,0%+IF(ISNUMBER(D13),10%,0%))))</f>
        <v>0</v>
      </c>
      <c r="M47" s="165">
        <f t="shared" si="6"/>
        <v>0</v>
      </c>
      <c r="N47" s="165">
        <f t="shared" si="7"/>
        <v>0</v>
      </c>
      <c r="O47" s="166">
        <v>0.18</v>
      </c>
      <c r="P47" s="167">
        <f t="shared" si="8"/>
        <v>0</v>
      </c>
      <c r="Q47" s="168">
        <f t="shared" si="9"/>
        <v>0</v>
      </c>
      <c r="R47" s="95"/>
      <c r="S47" s="100"/>
      <c r="T47" s="17"/>
      <c r="U47" s="17"/>
      <c r="V47" s="48"/>
      <c r="W47" s="48"/>
      <c r="X47" s="17"/>
      <c r="Y47" s="17"/>
    </row>
    <row r="48" spans="1:25" s="14" customFormat="1" ht="31.5" customHeight="1">
      <c r="A48" s="61"/>
      <c r="B48" s="136">
        <v>18</v>
      </c>
      <c r="C48" s="133">
        <v>42021190</v>
      </c>
      <c r="D48" s="141" t="s">
        <v>101</v>
      </c>
      <c r="E48" s="135"/>
      <c r="F48" s="94"/>
      <c r="G48" s="135"/>
      <c r="H48" s="169"/>
      <c r="I48" s="139" t="s">
        <v>23</v>
      </c>
      <c r="J48" s="162">
        <v>190</v>
      </c>
      <c r="K48" s="163">
        <f t="shared" si="5"/>
        <v>0</v>
      </c>
      <c r="L48" s="239">
        <f>IF(Q16="y",5%,0%)+IF(K74&gt;=40000,+IF(ISBLANK(D13),5%,0%+IF(ISTEXT(D13),10%,0%+IF(ISNUMBER(D13),10%,0%))))</f>
        <v>0</v>
      </c>
      <c r="M48" s="165">
        <f t="shared" si="6"/>
        <v>0</v>
      </c>
      <c r="N48" s="165">
        <f t="shared" si="7"/>
        <v>0</v>
      </c>
      <c r="O48" s="166">
        <v>0.18</v>
      </c>
      <c r="P48" s="167">
        <f t="shared" si="8"/>
        <v>0</v>
      </c>
      <c r="Q48" s="168">
        <f t="shared" si="9"/>
        <v>0</v>
      </c>
      <c r="R48" s="95"/>
      <c r="S48" s="100"/>
      <c r="T48" s="17"/>
      <c r="U48" s="17"/>
      <c r="V48" s="48"/>
      <c r="W48" s="48"/>
      <c r="X48" s="17"/>
      <c r="Y48" s="17"/>
    </row>
    <row r="49" spans="1:25" s="14" customFormat="1" ht="31.5" customHeight="1">
      <c r="A49" s="61"/>
      <c r="B49" s="136">
        <v>19</v>
      </c>
      <c r="C49" s="133">
        <v>39269099</v>
      </c>
      <c r="D49" s="134" t="s">
        <v>102</v>
      </c>
      <c r="E49" s="135"/>
      <c r="F49" s="94"/>
      <c r="G49" s="135"/>
      <c r="H49" s="238"/>
      <c r="I49" s="139" t="s">
        <v>23</v>
      </c>
      <c r="J49" s="162">
        <v>170</v>
      </c>
      <c r="K49" s="163">
        <f>SUM(F49*J49)</f>
        <v>0</v>
      </c>
      <c r="L49" s="239">
        <f>IF(Q16="y",5%,0%)+IF(K74&gt;=40000,+IF(ISBLANK(D13),5%,0%+IF(ISTEXT(D13),10%,0%+IF(ISNUMBER(D13),10%,0%))))</f>
        <v>0</v>
      </c>
      <c r="M49" s="165">
        <f>SUM(K49*L49)</f>
        <v>0</v>
      </c>
      <c r="N49" s="165">
        <f>SUM(K49-M49)</f>
        <v>0</v>
      </c>
      <c r="O49" s="166">
        <v>0.18</v>
      </c>
      <c r="P49" s="167">
        <f>SUM(N49*O49)</f>
        <v>0</v>
      </c>
      <c r="Q49" s="168">
        <f>SUM(N49+P49)</f>
        <v>0</v>
      </c>
      <c r="R49" s="95"/>
      <c r="S49" s="100"/>
      <c r="T49" s="17"/>
      <c r="U49" s="17"/>
      <c r="V49" s="48"/>
      <c r="W49" s="48"/>
      <c r="X49" s="17"/>
      <c r="Y49" s="17"/>
    </row>
    <row r="50" spans="1:25" s="14" customFormat="1" ht="31.5" customHeight="1">
      <c r="A50" s="61"/>
      <c r="B50" s="132">
        <v>20</v>
      </c>
      <c r="C50" s="133">
        <v>48195090</v>
      </c>
      <c r="D50" s="134" t="s">
        <v>74</v>
      </c>
      <c r="E50" s="135"/>
      <c r="F50" s="94"/>
      <c r="G50" s="135"/>
      <c r="H50" s="169"/>
      <c r="I50" s="139" t="s">
        <v>23</v>
      </c>
      <c r="J50" s="162">
        <v>195</v>
      </c>
      <c r="K50" s="163">
        <f>SUM(F50*J50)</f>
        <v>0</v>
      </c>
      <c r="L50" s="239">
        <f>IF(Q16="y",5%,0%)+IF(K74&gt;=40000,+IF(ISBLANK(D13),5%,0%+IF(ISTEXT(D13),10%,0%+IF(ISNUMBER(D13),10%,0%))))</f>
        <v>0</v>
      </c>
      <c r="M50" s="165">
        <f>SUM(K50*L50)</f>
        <v>0</v>
      </c>
      <c r="N50" s="165">
        <f>SUM(K50-M50)</f>
        <v>0</v>
      </c>
      <c r="O50" s="166">
        <v>0.18</v>
      </c>
      <c r="P50" s="167">
        <f>SUM(N50*O50)</f>
        <v>0</v>
      </c>
      <c r="Q50" s="168">
        <f>SUM(N50+P50)</f>
        <v>0</v>
      </c>
      <c r="R50" s="95"/>
      <c r="S50" s="100"/>
      <c r="T50" s="17"/>
      <c r="U50" s="17"/>
      <c r="V50" s="48"/>
      <c r="W50" s="48"/>
      <c r="X50" s="17"/>
      <c r="Y50" s="17"/>
    </row>
    <row r="51" spans="1:25" s="14" customFormat="1" ht="31.5" customHeight="1">
      <c r="A51" s="61"/>
      <c r="B51" s="136">
        <v>21</v>
      </c>
      <c r="C51" s="133">
        <v>42021190</v>
      </c>
      <c r="D51" s="134" t="s">
        <v>81</v>
      </c>
      <c r="E51" s="135"/>
      <c r="F51" s="94"/>
      <c r="G51" s="135"/>
      <c r="H51" s="238"/>
      <c r="I51" s="139" t="s">
        <v>23</v>
      </c>
      <c r="J51" s="162">
        <v>215</v>
      </c>
      <c r="K51" s="163">
        <f>SUM(F51*J51)</f>
        <v>0</v>
      </c>
      <c r="L51" s="239">
        <f>IF(Q16="y",5%,0%)+IF(K74&gt;=40000,+IF(ISBLANK(D13),5%,0%+IF(ISTEXT(D13),10%,0%+IF(ISNUMBER(D13),10%,0%))))</f>
        <v>0</v>
      </c>
      <c r="M51" s="165">
        <f>SUM(K51*L51)</f>
        <v>0</v>
      </c>
      <c r="N51" s="165">
        <f>SUM(K51-M51)</f>
        <v>0</v>
      </c>
      <c r="O51" s="166">
        <v>0.18</v>
      </c>
      <c r="P51" s="167">
        <f>SUM(N51*O51)</f>
        <v>0</v>
      </c>
      <c r="Q51" s="168">
        <f>SUM(N51+P51)</f>
        <v>0</v>
      </c>
      <c r="R51" s="95"/>
      <c r="S51" s="100"/>
      <c r="T51" s="17"/>
      <c r="U51" s="17"/>
      <c r="V51" s="48"/>
      <c r="W51" s="48"/>
      <c r="X51" s="17"/>
      <c r="Y51" s="17"/>
    </row>
    <row r="52" spans="1:25" s="14" customFormat="1" ht="31.5" customHeight="1">
      <c r="A52" s="61"/>
      <c r="B52" s="136">
        <v>22</v>
      </c>
      <c r="C52" s="138">
        <v>39241090</v>
      </c>
      <c r="D52" s="134" t="s">
        <v>89</v>
      </c>
      <c r="E52" s="135"/>
      <c r="F52" s="94"/>
      <c r="G52" s="135"/>
      <c r="H52" s="169"/>
      <c r="I52" s="139" t="s">
        <v>23</v>
      </c>
      <c r="J52" s="162">
        <v>250</v>
      </c>
      <c r="K52" s="163">
        <f aca="true" t="shared" si="10" ref="K52:K57">SUM(F52*J52)</f>
        <v>0</v>
      </c>
      <c r="L52" s="239">
        <f>IF(Q16="y",5%,0%)+IF(K74&gt;=40000,+IF(ISBLANK(D13),5%,0%+IF(ISTEXT(D13),10%,0%+IF(ISNUMBER(D13),10%,0%))))</f>
        <v>0</v>
      </c>
      <c r="M52" s="165">
        <f t="shared" si="1"/>
        <v>0</v>
      </c>
      <c r="N52" s="165">
        <f t="shared" si="2"/>
        <v>0</v>
      </c>
      <c r="O52" s="166">
        <v>0.18</v>
      </c>
      <c r="P52" s="167">
        <f aca="true" t="shared" si="11" ref="P52:P57">SUM(N52*O52)</f>
        <v>0</v>
      </c>
      <c r="Q52" s="168">
        <f aca="true" t="shared" si="12" ref="Q52:Q57">SUM(N52+P52)</f>
        <v>0</v>
      </c>
      <c r="R52" s="95"/>
      <c r="S52" s="17"/>
      <c r="T52" s="17"/>
      <c r="U52" s="17"/>
      <c r="V52" s="48"/>
      <c r="W52" s="48"/>
      <c r="X52" s="17"/>
      <c r="Y52" s="17"/>
    </row>
    <row r="53" spans="1:23" s="14" customFormat="1" ht="31.5" customHeight="1">
      <c r="A53" s="61"/>
      <c r="B53" s="136">
        <v>23</v>
      </c>
      <c r="C53" s="133">
        <v>85131010</v>
      </c>
      <c r="D53" s="134" t="s">
        <v>82</v>
      </c>
      <c r="E53" s="135"/>
      <c r="F53" s="94"/>
      <c r="G53" s="140"/>
      <c r="H53" s="169"/>
      <c r="I53" s="181" t="s">
        <v>23</v>
      </c>
      <c r="J53" s="162">
        <v>255</v>
      </c>
      <c r="K53" s="163">
        <f t="shared" si="10"/>
        <v>0</v>
      </c>
      <c r="L53" s="239">
        <f>IF(Q16="y",5%,0%)+IF(K74&gt;=40000,+IF(ISBLANK(D13),5%,0%+IF(ISTEXT(D13),10%,0%+IF(ISNUMBER(D13),10%,0%))))</f>
        <v>0</v>
      </c>
      <c r="M53" s="165">
        <f t="shared" si="1"/>
        <v>0</v>
      </c>
      <c r="N53" s="165">
        <f t="shared" si="2"/>
        <v>0</v>
      </c>
      <c r="O53" s="166">
        <v>0.18</v>
      </c>
      <c r="P53" s="167">
        <f t="shared" si="11"/>
        <v>0</v>
      </c>
      <c r="Q53" s="168">
        <f t="shared" si="12"/>
        <v>0</v>
      </c>
      <c r="R53" s="95"/>
      <c r="V53" s="15"/>
      <c r="W53" s="15"/>
    </row>
    <row r="54" spans="1:23" s="14" customFormat="1" ht="31.5" customHeight="1">
      <c r="A54" s="61"/>
      <c r="B54" s="136">
        <v>24</v>
      </c>
      <c r="C54" s="247">
        <v>39241010</v>
      </c>
      <c r="D54" s="134" t="s">
        <v>103</v>
      </c>
      <c r="E54" s="135"/>
      <c r="F54" s="7"/>
      <c r="G54" s="135"/>
      <c r="H54" s="180"/>
      <c r="I54" s="139" t="s">
        <v>44</v>
      </c>
      <c r="J54" s="170">
        <v>315</v>
      </c>
      <c r="K54" s="163">
        <f t="shared" si="10"/>
        <v>0</v>
      </c>
      <c r="L54" s="239">
        <f>IF(Q16="y",5%,0%)+IF(K74&gt;=40000,+IF(ISBLANK(D13),5%,0%+IF(ISTEXT(D13),10%,0%+IF(ISNUMBER(D13),10%,0%))))</f>
        <v>0</v>
      </c>
      <c r="M54" s="165">
        <f t="shared" si="1"/>
        <v>0</v>
      </c>
      <c r="N54" s="165">
        <f t="shared" si="2"/>
        <v>0</v>
      </c>
      <c r="O54" s="171">
        <v>0.18</v>
      </c>
      <c r="P54" s="167">
        <f t="shared" si="11"/>
        <v>0</v>
      </c>
      <c r="Q54" s="168">
        <f t="shared" si="12"/>
        <v>0</v>
      </c>
      <c r="R54" s="95"/>
      <c r="V54" s="15"/>
      <c r="W54" s="15"/>
    </row>
    <row r="55" spans="1:23" s="14" customFormat="1" ht="31.5" customHeight="1">
      <c r="A55" s="61"/>
      <c r="B55" s="136">
        <v>25</v>
      </c>
      <c r="C55" s="133">
        <v>82054000</v>
      </c>
      <c r="D55" s="134" t="s">
        <v>83</v>
      </c>
      <c r="E55" s="135"/>
      <c r="F55" s="7"/>
      <c r="G55" s="135"/>
      <c r="H55" s="169"/>
      <c r="I55" s="181" t="s">
        <v>23</v>
      </c>
      <c r="J55" s="170">
        <v>160</v>
      </c>
      <c r="K55" s="163">
        <f t="shared" si="10"/>
        <v>0</v>
      </c>
      <c r="L55" s="239">
        <f>IF(Q16="y",5%,0%)+IF(K74&gt;=40000,+IF(ISBLANK(D13),5%,0%+IF(ISTEXT(D13),10%,0%+IF(ISNUMBER(D13),10%,0%))))</f>
        <v>0</v>
      </c>
      <c r="M55" s="165">
        <f t="shared" si="1"/>
        <v>0</v>
      </c>
      <c r="N55" s="165">
        <f t="shared" si="2"/>
        <v>0</v>
      </c>
      <c r="O55" s="171">
        <v>0.18</v>
      </c>
      <c r="P55" s="167">
        <f t="shared" si="11"/>
        <v>0</v>
      </c>
      <c r="Q55" s="168">
        <f t="shared" si="12"/>
        <v>0</v>
      </c>
      <c r="R55" s="95"/>
      <c r="V55" s="15"/>
      <c r="W55" s="15"/>
    </row>
    <row r="56" spans="1:23" s="14" customFormat="1" ht="31.5" customHeight="1">
      <c r="A56" s="61"/>
      <c r="B56" s="132">
        <v>26</v>
      </c>
      <c r="C56" s="133">
        <v>91051900</v>
      </c>
      <c r="D56" s="141" t="s">
        <v>104</v>
      </c>
      <c r="E56" s="135"/>
      <c r="F56" s="7"/>
      <c r="G56" s="137"/>
      <c r="H56" s="93"/>
      <c r="I56" s="181" t="s">
        <v>23</v>
      </c>
      <c r="J56" s="170">
        <v>325</v>
      </c>
      <c r="K56" s="163">
        <f t="shared" si="10"/>
        <v>0</v>
      </c>
      <c r="L56" s="239">
        <f>IF(Q16="y",5%,0%)+IF(K74&gt;=40000,+IF(ISBLANK(D13),5%,0%+IF(ISTEXT(D13),10%,0%+IF(ISNUMBER(D13),10%,0%))))</f>
        <v>0</v>
      </c>
      <c r="M56" s="165">
        <f t="shared" si="1"/>
        <v>0</v>
      </c>
      <c r="N56" s="165">
        <f t="shared" si="2"/>
        <v>0</v>
      </c>
      <c r="O56" s="171">
        <v>0.18</v>
      </c>
      <c r="P56" s="167">
        <f>SUM(N56*O56)</f>
        <v>0</v>
      </c>
      <c r="Q56" s="168">
        <f>SUM(N56+P56)</f>
        <v>0</v>
      </c>
      <c r="R56" s="95"/>
      <c r="V56" s="15"/>
      <c r="W56" s="15"/>
    </row>
    <row r="57" spans="1:23" s="14" customFormat="1" ht="31.5" customHeight="1" thickBot="1">
      <c r="A57" s="61"/>
      <c r="B57" s="136">
        <v>27</v>
      </c>
      <c r="C57" s="133">
        <v>91052900</v>
      </c>
      <c r="D57" s="134" t="s">
        <v>84</v>
      </c>
      <c r="E57" s="135"/>
      <c r="F57" s="7"/>
      <c r="G57" s="135"/>
      <c r="H57" s="93"/>
      <c r="I57" s="139" t="s">
        <v>23</v>
      </c>
      <c r="J57" s="170">
        <v>360</v>
      </c>
      <c r="K57" s="163">
        <f t="shared" si="10"/>
        <v>0</v>
      </c>
      <c r="L57" s="239">
        <f>IF(Q16="y",5%,0%)+IF(K74&gt;=40000,+IF(ISBLANK(D13),5%,0%+IF(ISTEXT(D13),10%,0%+IF(ISNUMBER(D13),10%,0%))))</f>
        <v>0</v>
      </c>
      <c r="M57" s="165">
        <f t="shared" si="1"/>
        <v>0</v>
      </c>
      <c r="N57" s="165">
        <f t="shared" si="2"/>
        <v>0</v>
      </c>
      <c r="O57" s="171">
        <v>0.18</v>
      </c>
      <c r="P57" s="167">
        <f t="shared" si="11"/>
        <v>0</v>
      </c>
      <c r="Q57" s="168">
        <f t="shared" si="12"/>
        <v>0</v>
      </c>
      <c r="R57" s="95"/>
      <c r="V57" s="15"/>
      <c r="W57" s="15"/>
    </row>
    <row r="58" spans="1:23" s="51" customFormat="1" ht="30" customHeight="1" thickBot="1">
      <c r="A58" s="73"/>
      <c r="B58" s="148"/>
      <c r="C58" s="149"/>
      <c r="D58" s="150" t="s">
        <v>36</v>
      </c>
      <c r="E58" s="151"/>
      <c r="F58" s="152"/>
      <c r="G58" s="151"/>
      <c r="H58" s="153">
        <f>COUNTIF(H35:H57,"y")+H34</f>
        <v>0</v>
      </c>
      <c r="I58" s="154"/>
      <c r="J58" s="155"/>
      <c r="K58" s="156">
        <f>SUM(K34:K57)</f>
        <v>0</v>
      </c>
      <c r="L58" s="157"/>
      <c r="M58" s="156">
        <f>SUM(M34:M57)</f>
        <v>0</v>
      </c>
      <c r="N58" s="156">
        <f>SUM(N34:N57)</f>
        <v>0</v>
      </c>
      <c r="O58" s="158"/>
      <c r="P58" s="156">
        <f>SUM(P34:P57)</f>
        <v>0</v>
      </c>
      <c r="Q58" s="156">
        <f>SUM(Q34:Q57)</f>
        <v>0</v>
      </c>
      <c r="R58" s="98"/>
      <c r="V58" s="52"/>
      <c r="W58" s="52"/>
    </row>
    <row r="59" spans="1:18" ht="21.75" customHeight="1" thickBot="1" thickTop="1">
      <c r="A59" s="56"/>
      <c r="B59" s="251" t="s">
        <v>72</v>
      </c>
      <c r="C59" s="252"/>
      <c r="D59" s="252"/>
      <c r="E59" s="252"/>
      <c r="F59" s="252"/>
      <c r="G59" s="252"/>
      <c r="H59" s="252"/>
      <c r="I59" s="252"/>
      <c r="J59" s="252"/>
      <c r="K59" s="252"/>
      <c r="L59" s="252"/>
      <c r="M59" s="252"/>
      <c r="N59" s="252"/>
      <c r="O59" s="252"/>
      <c r="P59" s="252"/>
      <c r="Q59" s="253"/>
      <c r="R59" s="81"/>
    </row>
    <row r="60" spans="1:18" ht="24.75" customHeight="1">
      <c r="A60" s="56"/>
      <c r="B60" s="74"/>
      <c r="C60" s="74"/>
      <c r="D60" s="74"/>
      <c r="E60" s="74"/>
      <c r="F60" s="74"/>
      <c r="G60" s="74"/>
      <c r="H60" s="74"/>
      <c r="I60" s="75"/>
      <c r="J60" s="74"/>
      <c r="K60" s="74"/>
      <c r="L60" s="74"/>
      <c r="M60" s="74"/>
      <c r="N60" s="74"/>
      <c r="O60" s="75"/>
      <c r="P60" s="74"/>
      <c r="Q60" s="74"/>
      <c r="R60" s="81"/>
    </row>
    <row r="61" spans="1:18" ht="24.75" customHeight="1">
      <c r="A61" s="56"/>
      <c r="B61" s="74"/>
      <c r="C61" s="74"/>
      <c r="D61" s="74"/>
      <c r="E61" s="74"/>
      <c r="F61" s="74"/>
      <c r="G61" s="74"/>
      <c r="H61" s="74"/>
      <c r="I61" s="75"/>
      <c r="J61" s="74"/>
      <c r="K61" s="74"/>
      <c r="L61" s="74"/>
      <c r="M61" s="74"/>
      <c r="N61" s="74"/>
      <c r="O61" s="75"/>
      <c r="P61" s="74"/>
      <c r="Q61" s="74"/>
      <c r="R61" s="81"/>
    </row>
    <row r="62" spans="1:18" ht="24.75" customHeight="1" thickBot="1">
      <c r="A62" s="56"/>
      <c r="B62" s="74"/>
      <c r="C62" s="74"/>
      <c r="D62" s="74"/>
      <c r="E62" s="74"/>
      <c r="F62" s="74"/>
      <c r="G62" s="74"/>
      <c r="H62" s="74"/>
      <c r="I62" s="75"/>
      <c r="J62" s="74"/>
      <c r="K62" s="74"/>
      <c r="L62" s="74"/>
      <c r="M62" s="74"/>
      <c r="N62" s="74"/>
      <c r="O62" s="75"/>
      <c r="P62" s="74"/>
      <c r="Q62" s="74"/>
      <c r="R62" s="81"/>
    </row>
    <row r="63" spans="1:18" ht="24.75" customHeight="1" thickBot="1">
      <c r="A63" s="56"/>
      <c r="B63" s="254" t="s">
        <v>87</v>
      </c>
      <c r="C63" s="255"/>
      <c r="D63" s="255"/>
      <c r="E63" s="255"/>
      <c r="F63" s="255"/>
      <c r="G63" s="255"/>
      <c r="H63" s="255"/>
      <c r="I63" s="255"/>
      <c r="J63" s="255"/>
      <c r="K63" s="255"/>
      <c r="L63" s="255"/>
      <c r="M63" s="255"/>
      <c r="N63" s="255"/>
      <c r="O63" s="255"/>
      <c r="P63" s="256"/>
      <c r="Q63" s="120" t="s">
        <v>73</v>
      </c>
      <c r="R63" s="81"/>
    </row>
    <row r="64" spans="1:23" s="42" customFormat="1" ht="75" customHeight="1">
      <c r="A64" s="70"/>
      <c r="B64" s="257" t="s">
        <v>1</v>
      </c>
      <c r="C64" s="259" t="s">
        <v>3</v>
      </c>
      <c r="D64" s="261" t="s">
        <v>2</v>
      </c>
      <c r="E64" s="263" t="s">
        <v>11</v>
      </c>
      <c r="F64" s="264"/>
      <c r="G64" s="265"/>
      <c r="H64" s="105" t="s">
        <v>42</v>
      </c>
      <c r="I64" s="266" t="s">
        <v>9</v>
      </c>
      <c r="J64" s="292" t="s">
        <v>10</v>
      </c>
      <c r="K64" s="294" t="s">
        <v>4</v>
      </c>
      <c r="L64" s="296" t="s">
        <v>43</v>
      </c>
      <c r="M64" s="297"/>
      <c r="N64" s="266" t="s">
        <v>5</v>
      </c>
      <c r="O64" s="273" t="s">
        <v>14</v>
      </c>
      <c r="P64" s="274"/>
      <c r="Q64" s="275" t="s">
        <v>6</v>
      </c>
      <c r="R64" s="81"/>
      <c r="V64" s="43"/>
      <c r="W64" s="43"/>
    </row>
    <row r="65" spans="1:23" s="44" customFormat="1" ht="49.5" customHeight="1" thickBot="1">
      <c r="A65" s="71"/>
      <c r="B65" s="258"/>
      <c r="C65" s="260"/>
      <c r="D65" s="262"/>
      <c r="E65" s="178" t="s">
        <v>41</v>
      </c>
      <c r="F65" s="178" t="s">
        <v>7</v>
      </c>
      <c r="G65" s="179" t="s">
        <v>8</v>
      </c>
      <c r="H65" s="108" t="s">
        <v>31</v>
      </c>
      <c r="I65" s="267"/>
      <c r="J65" s="293"/>
      <c r="K65" s="295"/>
      <c r="L65" s="109" t="s">
        <v>39</v>
      </c>
      <c r="M65" s="110" t="s">
        <v>19</v>
      </c>
      <c r="N65" s="267"/>
      <c r="O65" s="111" t="s">
        <v>12</v>
      </c>
      <c r="P65" s="112" t="s">
        <v>13</v>
      </c>
      <c r="Q65" s="276"/>
      <c r="R65" s="81"/>
      <c r="V65" s="45"/>
      <c r="W65" s="45"/>
    </row>
    <row r="66" spans="1:23" s="46" customFormat="1" ht="15" customHeight="1" thickBot="1">
      <c r="A66" s="72"/>
      <c r="B66" s="113">
        <v>1</v>
      </c>
      <c r="C66" s="114">
        <v>2</v>
      </c>
      <c r="D66" s="115">
        <v>3</v>
      </c>
      <c r="E66" s="116">
        <v>4</v>
      </c>
      <c r="F66" s="116">
        <v>5</v>
      </c>
      <c r="G66" s="116">
        <v>6</v>
      </c>
      <c r="H66" s="116">
        <v>7</v>
      </c>
      <c r="I66" s="115">
        <v>8</v>
      </c>
      <c r="J66" s="116">
        <v>9</v>
      </c>
      <c r="K66" s="117">
        <v>11</v>
      </c>
      <c r="L66" s="114">
        <v>10</v>
      </c>
      <c r="M66" s="114">
        <v>11</v>
      </c>
      <c r="N66" s="115">
        <v>12</v>
      </c>
      <c r="O66" s="114">
        <v>13</v>
      </c>
      <c r="P66" s="117">
        <v>14</v>
      </c>
      <c r="Q66" s="118">
        <v>15</v>
      </c>
      <c r="R66" s="81"/>
      <c r="V66" s="47"/>
      <c r="W66" s="47"/>
    </row>
    <row r="67" spans="1:23" s="51" customFormat="1" ht="31.5" customHeight="1">
      <c r="A67" s="73"/>
      <c r="B67" s="121"/>
      <c r="C67" s="122"/>
      <c r="D67" s="123" t="s">
        <v>37</v>
      </c>
      <c r="E67" s="124"/>
      <c r="F67" s="125"/>
      <c r="G67" s="124"/>
      <c r="H67" s="182">
        <f>SUM(H58)</f>
        <v>0</v>
      </c>
      <c r="I67" s="127"/>
      <c r="J67" s="128"/>
      <c r="K67" s="126">
        <f>SUM(K58)</f>
        <v>0</v>
      </c>
      <c r="L67" s="129"/>
      <c r="M67" s="126">
        <f>SUM(M58)</f>
        <v>0</v>
      </c>
      <c r="N67" s="126">
        <f>SUM(N58)</f>
        <v>0</v>
      </c>
      <c r="O67" s="130"/>
      <c r="P67" s="126">
        <f>SUM(P58)</f>
        <v>0</v>
      </c>
      <c r="Q67" s="131">
        <f>SUM(Q58)</f>
        <v>0</v>
      </c>
      <c r="R67" s="98"/>
      <c r="V67" s="52"/>
      <c r="W67" s="52"/>
    </row>
    <row r="68" spans="1:23" s="14" customFormat="1" ht="31.5" customHeight="1">
      <c r="A68" s="61"/>
      <c r="B68" s="132">
        <v>28</v>
      </c>
      <c r="C68" s="133">
        <v>73239390</v>
      </c>
      <c r="D68" s="141" t="s">
        <v>85</v>
      </c>
      <c r="E68" s="135"/>
      <c r="F68" s="7"/>
      <c r="G68" s="137"/>
      <c r="H68" s="169"/>
      <c r="I68" s="139" t="s">
        <v>23</v>
      </c>
      <c r="J68" s="170">
        <v>560</v>
      </c>
      <c r="K68" s="163">
        <f>SUM(F68*J68)</f>
        <v>0</v>
      </c>
      <c r="L68" s="239">
        <f>IF(Q16="y",5%,0%)+IF(K74&gt;=40000,+IF(ISBLANK(D13),5%,0%+IF(ISTEXT(D13),10%,0%+IF(ISNUMBER(D13),10%,0%))))</f>
        <v>0</v>
      </c>
      <c r="M68" s="165">
        <f>SUM(K68*L68)</f>
        <v>0</v>
      </c>
      <c r="N68" s="165">
        <f>SUM(K68-M68)</f>
        <v>0</v>
      </c>
      <c r="O68" s="171">
        <v>0.12</v>
      </c>
      <c r="P68" s="167">
        <f aca="true" t="shared" si="13" ref="P68:P73">SUM(N68*O68)</f>
        <v>0</v>
      </c>
      <c r="Q68" s="168">
        <f aca="true" t="shared" si="14" ref="Q68:Q73">SUM(N68+P68)</f>
        <v>0</v>
      </c>
      <c r="R68" s="95"/>
      <c r="V68" s="15"/>
      <c r="W68" s="15"/>
    </row>
    <row r="69" spans="1:23" s="14" customFormat="1" ht="31.5" customHeight="1">
      <c r="A69" s="61"/>
      <c r="B69" s="136">
        <v>29</v>
      </c>
      <c r="C69" s="146">
        <v>84733010</v>
      </c>
      <c r="D69" s="141" t="s">
        <v>90</v>
      </c>
      <c r="E69" s="137"/>
      <c r="F69" s="94"/>
      <c r="G69" s="137"/>
      <c r="H69" s="180"/>
      <c r="I69" s="139" t="s">
        <v>23</v>
      </c>
      <c r="J69" s="170">
        <v>455</v>
      </c>
      <c r="K69" s="163">
        <f>SUM(F69*J69)</f>
        <v>0</v>
      </c>
      <c r="L69" s="239">
        <f>IF(Q16="y",5%,0%)+IF(K74&gt;=40000,+IF(ISBLANK(D13),5%,0%+IF(ISTEXT(D13),10%,0%+IF(ISNUMBER(D13),10%,0%))))</f>
        <v>0</v>
      </c>
      <c r="M69" s="165">
        <f>SUM(K69*L69)</f>
        <v>0</v>
      </c>
      <c r="N69" s="165">
        <f>SUM(K69-M69)</f>
        <v>0</v>
      </c>
      <c r="O69" s="171">
        <v>0.18</v>
      </c>
      <c r="P69" s="167">
        <f t="shared" si="13"/>
        <v>0</v>
      </c>
      <c r="Q69" s="168">
        <f t="shared" si="14"/>
        <v>0</v>
      </c>
      <c r="R69" s="95"/>
      <c r="V69" s="15"/>
      <c r="W69" s="15"/>
    </row>
    <row r="70" spans="1:23" s="14" customFormat="1" ht="30" customHeight="1">
      <c r="A70" s="61"/>
      <c r="B70" s="136">
        <v>30</v>
      </c>
      <c r="C70" s="181">
        <v>39233090</v>
      </c>
      <c r="D70" s="134" t="s">
        <v>86</v>
      </c>
      <c r="E70" s="142"/>
      <c r="F70" s="94"/>
      <c r="G70" s="142"/>
      <c r="H70" s="142"/>
      <c r="I70" s="139" t="s">
        <v>44</v>
      </c>
      <c r="J70" s="170">
        <v>590</v>
      </c>
      <c r="K70" s="163">
        <f>SUM(F70*J70)</f>
        <v>0</v>
      </c>
      <c r="L70" s="164">
        <f>IF(Q16="y",5%,0%)+IF(K74&gt;=40000,+IF(ISBLANK(D13),5%,0%+IF(ISTEXT(D13),10%,0%+IF(ISNUMBER(D13),10%,0%))))</f>
        <v>0</v>
      </c>
      <c r="M70" s="165">
        <f>SUM(K70*L70)</f>
        <v>0</v>
      </c>
      <c r="N70" s="165">
        <f>SUM(K70-M70)</f>
        <v>0</v>
      </c>
      <c r="O70" s="171">
        <v>0.18</v>
      </c>
      <c r="P70" s="167">
        <f t="shared" si="13"/>
        <v>0</v>
      </c>
      <c r="Q70" s="168">
        <f t="shared" si="14"/>
        <v>0</v>
      </c>
      <c r="R70" s="77"/>
      <c r="V70" s="15"/>
      <c r="W70" s="15"/>
    </row>
    <row r="71" spans="1:23" s="14" customFormat="1" ht="30" customHeight="1">
      <c r="A71" s="61"/>
      <c r="B71" s="136">
        <v>31</v>
      </c>
      <c r="C71" s="181">
        <v>96170012</v>
      </c>
      <c r="D71" s="134" t="s">
        <v>91</v>
      </c>
      <c r="E71" s="142"/>
      <c r="F71" s="94"/>
      <c r="G71" s="142"/>
      <c r="H71" s="180"/>
      <c r="I71" s="181" t="s">
        <v>23</v>
      </c>
      <c r="J71" s="162">
        <v>875</v>
      </c>
      <c r="K71" s="163">
        <f>SUM(F71*J71)</f>
        <v>0</v>
      </c>
      <c r="L71" s="164">
        <f>IF(Q16="y",5%,0%)+IF(K74&gt;=40000,+IF(ISBLANK(D13),5%,0%+IF(ISTEXT(D13),10%,0%+IF(ISNUMBER(D13),10%,0%))))</f>
        <v>0</v>
      </c>
      <c r="M71" s="165">
        <f>SUM(K71*L71)</f>
        <v>0</v>
      </c>
      <c r="N71" s="165">
        <f>SUM(K71-M71)</f>
        <v>0</v>
      </c>
      <c r="O71" s="171">
        <v>0.18</v>
      </c>
      <c r="P71" s="167">
        <f t="shared" si="13"/>
        <v>0</v>
      </c>
      <c r="Q71" s="168">
        <f t="shared" si="14"/>
        <v>0</v>
      </c>
      <c r="R71" s="76"/>
      <c r="V71" s="15"/>
      <c r="W71" s="15"/>
    </row>
    <row r="72" spans="1:23" s="14" customFormat="1" ht="30" customHeight="1">
      <c r="A72" s="61"/>
      <c r="B72" s="136">
        <v>32</v>
      </c>
      <c r="C72" s="181">
        <v>76151021</v>
      </c>
      <c r="D72" s="134" t="s">
        <v>63</v>
      </c>
      <c r="E72" s="142"/>
      <c r="F72" s="94"/>
      <c r="G72" s="140"/>
      <c r="H72" s="169"/>
      <c r="I72" s="181" t="s">
        <v>23</v>
      </c>
      <c r="J72" s="162">
        <v>1250</v>
      </c>
      <c r="K72" s="163">
        <f>SUM(F72*J72)</f>
        <v>0</v>
      </c>
      <c r="L72" s="164">
        <f>IF(Q16="y",5%,0%)+IF(K74&gt;=40000,+IF(ISBLANK(D13),5%,0%+IF(ISTEXT(D13),10%,0%+IF(ISNUMBER(D13),10%,0%))))</f>
        <v>0</v>
      </c>
      <c r="M72" s="165">
        <f>SUM(K72*L72)</f>
        <v>0</v>
      </c>
      <c r="N72" s="165">
        <f>SUM(K72-M72)</f>
        <v>0</v>
      </c>
      <c r="O72" s="166">
        <v>0.12</v>
      </c>
      <c r="P72" s="167">
        <f t="shared" si="13"/>
        <v>0</v>
      </c>
      <c r="Q72" s="168">
        <f t="shared" si="14"/>
        <v>0</v>
      </c>
      <c r="R72" s="76"/>
      <c r="V72" s="15"/>
      <c r="W72" s="15"/>
    </row>
    <row r="73" spans="1:18" ht="114.75" customHeight="1" thickBot="1">
      <c r="A73" s="56"/>
      <c r="B73" s="183">
        <v>31</v>
      </c>
      <c r="C73" s="184">
        <v>998912</v>
      </c>
      <c r="D73" s="185" t="s">
        <v>52</v>
      </c>
      <c r="E73" s="186" t="s">
        <v>54</v>
      </c>
      <c r="F73" s="1"/>
      <c r="G73" s="187" t="s">
        <v>51</v>
      </c>
      <c r="H73" s="188">
        <f>COUNTIF(H68:H72,"Y")+(H67)</f>
        <v>0</v>
      </c>
      <c r="I73" s="189" t="s">
        <v>47</v>
      </c>
      <c r="J73" s="190">
        <v>1000</v>
      </c>
      <c r="K73" s="191">
        <f>SUM(F73*H73)*J73</f>
        <v>0</v>
      </c>
      <c r="L73" s="192"/>
      <c r="M73" s="191"/>
      <c r="N73" s="193">
        <f>SUM(K73)</f>
        <v>0</v>
      </c>
      <c r="O73" s="194">
        <v>0.18</v>
      </c>
      <c r="P73" s="195">
        <f t="shared" si="13"/>
        <v>0</v>
      </c>
      <c r="Q73" s="196">
        <f t="shared" si="14"/>
        <v>0</v>
      </c>
      <c r="R73" s="78"/>
    </row>
    <row r="74" spans="1:23" s="14" customFormat="1" ht="34.5" customHeight="1" thickBot="1">
      <c r="A74" s="61"/>
      <c r="B74" s="285" t="s">
        <v>38</v>
      </c>
      <c r="C74" s="286"/>
      <c r="D74" s="197" t="s">
        <v>106</v>
      </c>
      <c r="E74" s="270" t="s">
        <v>107</v>
      </c>
      <c r="F74" s="271"/>
      <c r="G74" s="272"/>
      <c r="H74" s="198" t="s">
        <v>20</v>
      </c>
      <c r="I74" s="268" t="s">
        <v>34</v>
      </c>
      <c r="J74" s="269"/>
      <c r="K74" s="199">
        <f>SUM(K67:K73)</f>
        <v>0</v>
      </c>
      <c r="L74" s="200"/>
      <c r="M74" s="199">
        <f>SUM(M67:M73)</f>
        <v>0</v>
      </c>
      <c r="N74" s="199">
        <f>SUM(N67:N73)</f>
        <v>0</v>
      </c>
      <c r="O74" s="201"/>
      <c r="P74" s="202">
        <f>SUM(P67:P73)</f>
        <v>0</v>
      </c>
      <c r="Q74" s="203">
        <f>SUM(Q67:Q73)</f>
        <v>0</v>
      </c>
      <c r="R74" s="76"/>
      <c r="V74" s="15"/>
      <c r="W74" s="15"/>
    </row>
    <row r="75" spans="1:18" ht="34.5" customHeight="1" thickBot="1" thickTop="1">
      <c r="A75" s="56"/>
      <c r="B75" s="287"/>
      <c r="C75" s="288"/>
      <c r="D75" s="90"/>
      <c r="E75" s="289"/>
      <c r="F75" s="290"/>
      <c r="G75" s="291"/>
      <c r="H75" s="91"/>
      <c r="I75" s="289"/>
      <c r="J75" s="320"/>
      <c r="K75" s="318" t="s">
        <v>33</v>
      </c>
      <c r="L75" s="318"/>
      <c r="M75" s="318"/>
      <c r="N75" s="318"/>
      <c r="O75" s="318"/>
      <c r="P75" s="319"/>
      <c r="Q75" s="8">
        <v>0</v>
      </c>
      <c r="R75" s="79"/>
    </row>
    <row r="76" spans="1:18" ht="34.5" customHeight="1" thickBot="1">
      <c r="A76" s="56"/>
      <c r="B76" s="249" t="s">
        <v>35</v>
      </c>
      <c r="C76" s="250"/>
      <c r="D76" s="277"/>
      <c r="E76" s="278"/>
      <c r="F76" s="278"/>
      <c r="G76" s="278"/>
      <c r="H76" s="278"/>
      <c r="I76" s="278"/>
      <c r="J76" s="279"/>
      <c r="K76" s="298" t="s">
        <v>32</v>
      </c>
      <c r="L76" s="298"/>
      <c r="M76" s="298"/>
      <c r="N76" s="298"/>
      <c r="O76" s="298"/>
      <c r="P76" s="299"/>
      <c r="Q76" s="204">
        <f>SUM(Q74-Q75)</f>
        <v>0</v>
      </c>
      <c r="R76" s="79"/>
    </row>
    <row r="77" spans="1:18" ht="9.75" customHeight="1">
      <c r="A77" s="56"/>
      <c r="B77" s="205"/>
      <c r="C77" s="206"/>
      <c r="D77" s="206"/>
      <c r="E77" s="206"/>
      <c r="F77" s="206"/>
      <c r="G77" s="206"/>
      <c r="H77" s="206"/>
      <c r="I77" s="206"/>
      <c r="J77" s="206"/>
      <c r="K77" s="206"/>
      <c r="L77" s="206"/>
      <c r="M77" s="206"/>
      <c r="N77" s="206"/>
      <c r="O77" s="206"/>
      <c r="P77" s="206"/>
      <c r="Q77" s="207"/>
      <c r="R77" s="79"/>
    </row>
    <row r="78" spans="1:23" s="14" customFormat="1" ht="21.75" customHeight="1" thickBot="1">
      <c r="A78" s="61"/>
      <c r="B78" s="208" t="s">
        <v>70</v>
      </c>
      <c r="C78" s="209"/>
      <c r="D78" s="209"/>
      <c r="E78" s="209"/>
      <c r="F78" s="209"/>
      <c r="G78" s="209"/>
      <c r="H78" s="209"/>
      <c r="I78" s="209"/>
      <c r="J78" s="209"/>
      <c r="K78" s="210"/>
      <c r="L78" s="211"/>
      <c r="M78" s="211"/>
      <c r="N78" s="211"/>
      <c r="O78" s="212"/>
      <c r="P78" s="211"/>
      <c r="Q78" s="213"/>
      <c r="R78" s="76"/>
      <c r="V78" s="15"/>
      <c r="W78" s="15"/>
    </row>
    <row r="79" spans="1:23" s="4" customFormat="1" ht="34.5" customHeight="1" thickBot="1">
      <c r="A79" s="80"/>
      <c r="B79" s="214"/>
      <c r="C79" s="215"/>
      <c r="D79" s="306"/>
      <c r="E79" s="307"/>
      <c r="F79" s="307"/>
      <c r="G79" s="307"/>
      <c r="H79" s="308"/>
      <c r="I79" s="216"/>
      <c r="J79" s="306"/>
      <c r="K79" s="307"/>
      <c r="L79" s="307"/>
      <c r="M79" s="307"/>
      <c r="N79" s="307"/>
      <c r="O79" s="307"/>
      <c r="P79" s="308"/>
      <c r="Q79" s="217"/>
      <c r="R79" s="79"/>
      <c r="V79" s="53"/>
      <c r="W79" s="53"/>
    </row>
    <row r="80" spans="1:18" ht="19.5" customHeight="1" thickBot="1">
      <c r="A80" s="56"/>
      <c r="B80" s="218"/>
      <c r="C80" s="219"/>
      <c r="D80" s="220"/>
      <c r="E80" s="220"/>
      <c r="F80" s="221"/>
      <c r="G80" s="222"/>
      <c r="H80" s="221"/>
      <c r="I80" s="223"/>
      <c r="J80" s="222"/>
      <c r="K80" s="224"/>
      <c r="L80" s="222"/>
      <c r="M80" s="224"/>
      <c r="N80" s="224"/>
      <c r="O80" s="280"/>
      <c r="P80" s="280"/>
      <c r="Q80" s="281"/>
      <c r="R80" s="79"/>
    </row>
    <row r="81" spans="1:23" ht="12" customHeight="1">
      <c r="A81" s="56"/>
      <c r="B81" s="225"/>
      <c r="C81" s="226"/>
      <c r="D81" s="226"/>
      <c r="E81" s="226"/>
      <c r="F81" s="226"/>
      <c r="G81" s="226"/>
      <c r="H81" s="226"/>
      <c r="I81" s="226"/>
      <c r="J81" s="309" t="s">
        <v>68</v>
      </c>
      <c r="K81" s="310"/>
      <c r="L81" s="311"/>
      <c r="M81" s="233"/>
      <c r="N81" s="300" t="s">
        <v>105</v>
      </c>
      <c r="O81" s="301"/>
      <c r="P81" s="301"/>
      <c r="Q81" s="302"/>
      <c r="R81" s="99"/>
      <c r="T81" s="3"/>
      <c r="U81" s="12"/>
      <c r="V81" s="2"/>
      <c r="W81" s="2"/>
    </row>
    <row r="82" spans="1:23" ht="34.5" customHeight="1" thickBot="1">
      <c r="A82" s="56"/>
      <c r="B82" s="227" t="s">
        <v>55</v>
      </c>
      <c r="C82" s="228"/>
      <c r="D82" s="228"/>
      <c r="E82" s="228"/>
      <c r="F82" s="228"/>
      <c r="G82" s="228"/>
      <c r="H82" s="228"/>
      <c r="I82" s="228"/>
      <c r="J82" s="309"/>
      <c r="K82" s="310"/>
      <c r="L82" s="311"/>
      <c r="M82" s="233"/>
      <c r="N82" s="300"/>
      <c r="O82" s="301"/>
      <c r="P82" s="301"/>
      <c r="Q82" s="302"/>
      <c r="R82" s="68"/>
      <c r="T82" s="3"/>
      <c r="U82" s="12"/>
      <c r="V82" s="2"/>
      <c r="W82" s="2"/>
    </row>
    <row r="83" spans="1:21" s="4" customFormat="1" ht="34.5" customHeight="1">
      <c r="A83" s="80"/>
      <c r="B83" s="229" t="s">
        <v>18</v>
      </c>
      <c r="C83" s="228"/>
      <c r="D83" s="282"/>
      <c r="E83" s="283"/>
      <c r="F83" s="283"/>
      <c r="G83" s="283"/>
      <c r="H83" s="284"/>
      <c r="I83" s="231"/>
      <c r="J83" s="309"/>
      <c r="K83" s="310"/>
      <c r="L83" s="311"/>
      <c r="M83" s="233"/>
      <c r="N83" s="300"/>
      <c r="O83" s="301"/>
      <c r="P83" s="301"/>
      <c r="Q83" s="302"/>
      <c r="R83" s="68"/>
      <c r="T83" s="5"/>
      <c r="U83" s="53"/>
    </row>
    <row r="84" spans="1:23" ht="34.5" customHeight="1">
      <c r="A84" s="56"/>
      <c r="B84" s="229" t="s">
        <v>56</v>
      </c>
      <c r="C84" s="228"/>
      <c r="D84" s="315"/>
      <c r="E84" s="316"/>
      <c r="F84" s="316"/>
      <c r="G84" s="316"/>
      <c r="H84" s="317"/>
      <c r="I84" s="231"/>
      <c r="J84" s="309"/>
      <c r="K84" s="310"/>
      <c r="L84" s="311"/>
      <c r="M84" s="233"/>
      <c r="N84" s="300"/>
      <c r="O84" s="301"/>
      <c r="P84" s="301"/>
      <c r="Q84" s="302"/>
      <c r="R84" s="68"/>
      <c r="T84" s="3"/>
      <c r="U84" s="12"/>
      <c r="V84" s="2"/>
      <c r="W84" s="2"/>
    </row>
    <row r="85" spans="1:23" ht="34.5" customHeight="1">
      <c r="A85" s="56"/>
      <c r="B85" s="229" t="s">
        <v>57</v>
      </c>
      <c r="C85" s="228"/>
      <c r="D85" s="315"/>
      <c r="E85" s="316"/>
      <c r="F85" s="316"/>
      <c r="G85" s="316"/>
      <c r="H85" s="317"/>
      <c r="I85" s="231"/>
      <c r="J85" s="309"/>
      <c r="K85" s="310"/>
      <c r="L85" s="311"/>
      <c r="M85" s="233"/>
      <c r="N85" s="300"/>
      <c r="O85" s="301"/>
      <c r="P85" s="301"/>
      <c r="Q85" s="302"/>
      <c r="R85" s="68"/>
      <c r="T85" s="3"/>
      <c r="U85" s="12"/>
      <c r="V85" s="2"/>
      <c r="W85" s="2"/>
    </row>
    <row r="86" spans="1:23" ht="34.5" customHeight="1" thickBot="1">
      <c r="A86" s="56"/>
      <c r="B86" s="230" t="s">
        <v>58</v>
      </c>
      <c r="C86" s="231"/>
      <c r="D86" s="321"/>
      <c r="E86" s="322"/>
      <c r="F86" s="322"/>
      <c r="G86" s="322"/>
      <c r="H86" s="323"/>
      <c r="I86" s="231"/>
      <c r="J86" s="312"/>
      <c r="K86" s="313"/>
      <c r="L86" s="314"/>
      <c r="M86" s="233"/>
      <c r="N86" s="303"/>
      <c r="O86" s="304"/>
      <c r="P86" s="304"/>
      <c r="Q86" s="305"/>
      <c r="R86" s="68"/>
      <c r="T86" s="3"/>
      <c r="U86" s="12"/>
      <c r="V86" s="2"/>
      <c r="W86" s="2"/>
    </row>
    <row r="87" spans="1:23" ht="15" customHeight="1" thickBot="1">
      <c r="A87" s="56"/>
      <c r="B87" s="232"/>
      <c r="C87" s="222"/>
      <c r="D87" s="222"/>
      <c r="E87" s="222"/>
      <c r="F87" s="222"/>
      <c r="G87" s="222"/>
      <c r="H87" s="222"/>
      <c r="I87" s="222"/>
      <c r="J87" s="234"/>
      <c r="K87" s="234"/>
      <c r="L87" s="234"/>
      <c r="M87" s="234"/>
      <c r="N87" s="235"/>
      <c r="O87" s="235"/>
      <c r="P87" s="235"/>
      <c r="Q87" s="236"/>
      <c r="R87" s="68"/>
      <c r="T87" s="3"/>
      <c r="U87" s="12"/>
      <c r="V87" s="2"/>
      <c r="W87" s="2"/>
    </row>
    <row r="88" spans="1:23" s="54" customFormat="1" ht="14.25" customHeight="1">
      <c r="A88" s="82"/>
      <c r="B88" s="83"/>
      <c r="C88" s="82"/>
      <c r="D88" s="82"/>
      <c r="E88" s="84"/>
      <c r="F88" s="84"/>
      <c r="G88" s="84"/>
      <c r="H88" s="84"/>
      <c r="I88" s="83"/>
      <c r="J88" s="85"/>
      <c r="K88" s="83"/>
      <c r="L88" s="86"/>
      <c r="M88" s="86"/>
      <c r="N88" s="86"/>
      <c r="O88" s="83"/>
      <c r="P88" s="85"/>
      <c r="Q88" s="82"/>
      <c r="R88" s="85"/>
      <c r="V88" s="55"/>
      <c r="W88" s="55"/>
    </row>
    <row r="89" ht="14.25">
      <c r="R89" s="11"/>
    </row>
    <row r="90" ht="14.25">
      <c r="R90" s="11"/>
    </row>
    <row r="91" ht="14.25">
      <c r="R91" s="11"/>
    </row>
    <row r="92" ht="14.25">
      <c r="R92" s="11"/>
    </row>
    <row r="93" ht="14.25">
      <c r="R93" s="11"/>
    </row>
    <row r="94" ht="14.25">
      <c r="R94" s="11"/>
    </row>
    <row r="95" ht="14.25">
      <c r="R95" s="11"/>
    </row>
    <row r="96" ht="14.25">
      <c r="R96" s="11"/>
    </row>
    <row r="97" ht="14.25">
      <c r="R97" s="11"/>
    </row>
    <row r="98" ht="14.25">
      <c r="R98" s="11"/>
    </row>
    <row r="99" ht="14.25">
      <c r="R99" s="11"/>
    </row>
    <row r="100" ht="14.25">
      <c r="R100" s="11"/>
    </row>
    <row r="101" ht="14.25">
      <c r="R101" s="11"/>
    </row>
    <row r="102" ht="14.25">
      <c r="R102" s="11"/>
    </row>
    <row r="103" ht="14.25">
      <c r="R103" s="11"/>
    </row>
    <row r="104" ht="14.25">
      <c r="R104" s="11"/>
    </row>
    <row r="105" ht="14.25">
      <c r="R105" s="11"/>
    </row>
    <row r="106" ht="14.25">
      <c r="R106" s="11"/>
    </row>
    <row r="107" ht="14.25">
      <c r="R107" s="11"/>
    </row>
    <row r="108" ht="14.25">
      <c r="R108" s="11"/>
    </row>
    <row r="109" ht="14.25">
      <c r="R109" s="11"/>
    </row>
    <row r="110" ht="14.25">
      <c r="R110" s="11"/>
    </row>
    <row r="111" ht="14.25">
      <c r="R111" s="11"/>
    </row>
    <row r="112" ht="14.25">
      <c r="R112" s="11"/>
    </row>
    <row r="113" ht="14.25">
      <c r="R113" s="11"/>
    </row>
    <row r="114" ht="14.25">
      <c r="R114" s="11"/>
    </row>
    <row r="115" ht="14.25">
      <c r="R115" s="11"/>
    </row>
    <row r="116" ht="14.25">
      <c r="R116" s="11"/>
    </row>
  </sheetData>
  <sheetProtection password="CC78" sheet="1"/>
  <mergeCells count="109">
    <mergeCell ref="B3:P3"/>
    <mergeCell ref="B15:Q15"/>
    <mergeCell ref="B17:Q17"/>
    <mergeCell ref="K7:Q7"/>
    <mergeCell ref="B9:C9"/>
    <mergeCell ref="B5:C5"/>
    <mergeCell ref="B6:C6"/>
    <mergeCell ref="B7:C7"/>
    <mergeCell ref="O11:Q11"/>
    <mergeCell ref="B4:H4"/>
    <mergeCell ref="D8:H8"/>
    <mergeCell ref="I4:Q4"/>
    <mergeCell ref="I11:J11"/>
    <mergeCell ref="K6:Q6"/>
    <mergeCell ref="O9:Q9"/>
    <mergeCell ref="K5:Q5"/>
    <mergeCell ref="D5:H5"/>
    <mergeCell ref="D6:H6"/>
    <mergeCell ref="K9:M9"/>
    <mergeCell ref="K10:M10"/>
    <mergeCell ref="I12:J12"/>
    <mergeCell ref="I13:J13"/>
    <mergeCell ref="F10:H10"/>
    <mergeCell ref="I10:J10"/>
    <mergeCell ref="K11:M11"/>
    <mergeCell ref="K12:M12"/>
    <mergeCell ref="K13:M13"/>
    <mergeCell ref="B12:C12"/>
    <mergeCell ref="B11:C11"/>
    <mergeCell ref="B13:C13"/>
    <mergeCell ref="F13:H13"/>
    <mergeCell ref="F12:H12"/>
    <mergeCell ref="F11:H11"/>
    <mergeCell ref="B16:J16"/>
    <mergeCell ref="K16:P16"/>
    <mergeCell ref="T9:U9"/>
    <mergeCell ref="T11:U11"/>
    <mergeCell ref="T13:U13"/>
    <mergeCell ref="O12:Q12"/>
    <mergeCell ref="T10:U10"/>
    <mergeCell ref="O13:Q13"/>
    <mergeCell ref="B10:C10"/>
    <mergeCell ref="F9:H9"/>
    <mergeCell ref="K20:K21"/>
    <mergeCell ref="B14:Q14"/>
    <mergeCell ref="I9:J9"/>
    <mergeCell ref="O10:Q10"/>
    <mergeCell ref="I5:J5"/>
    <mergeCell ref="I6:J6"/>
    <mergeCell ref="C20:C21"/>
    <mergeCell ref="B20:B21"/>
    <mergeCell ref="Q20:Q21"/>
    <mergeCell ref="I20:I21"/>
    <mergeCell ref="B28:Q28"/>
    <mergeCell ref="D7:H7"/>
    <mergeCell ref="I7:J7"/>
    <mergeCell ref="I8:J8"/>
    <mergeCell ref="K8:Q8"/>
    <mergeCell ref="J20:J21"/>
    <mergeCell ref="N20:N21"/>
    <mergeCell ref="L20:M20"/>
    <mergeCell ref="B19:Q19"/>
    <mergeCell ref="E20:G20"/>
    <mergeCell ref="B30:P30"/>
    <mergeCell ref="B31:B32"/>
    <mergeCell ref="J31:J32"/>
    <mergeCell ref="E31:G31"/>
    <mergeCell ref="I31:I32"/>
    <mergeCell ref="O20:P20"/>
    <mergeCell ref="D20:D21"/>
    <mergeCell ref="N31:N32"/>
    <mergeCell ref="K31:K32"/>
    <mergeCell ref="L31:M31"/>
    <mergeCell ref="O31:P31"/>
    <mergeCell ref="D31:D32"/>
    <mergeCell ref="Q31:Q32"/>
    <mergeCell ref="J81:L86"/>
    <mergeCell ref="D84:H84"/>
    <mergeCell ref="K75:P75"/>
    <mergeCell ref="I75:J75"/>
    <mergeCell ref="J79:P79"/>
    <mergeCell ref="D85:H85"/>
    <mergeCell ref="D86:H86"/>
    <mergeCell ref="O80:Q80"/>
    <mergeCell ref="D83:H83"/>
    <mergeCell ref="B74:C75"/>
    <mergeCell ref="E75:G75"/>
    <mergeCell ref="J64:J65"/>
    <mergeCell ref="K64:K65"/>
    <mergeCell ref="L64:M64"/>
    <mergeCell ref="K76:P76"/>
    <mergeCell ref="N81:Q86"/>
    <mergeCell ref="D79:H79"/>
    <mergeCell ref="I74:J74"/>
    <mergeCell ref="E74:G74"/>
    <mergeCell ref="N64:N65"/>
    <mergeCell ref="O64:P64"/>
    <mergeCell ref="Q64:Q65"/>
    <mergeCell ref="D76:J76"/>
    <mergeCell ref="C2:Q2"/>
    <mergeCell ref="B76:C76"/>
    <mergeCell ref="B59:Q59"/>
    <mergeCell ref="B63:P63"/>
    <mergeCell ref="B64:B65"/>
    <mergeCell ref="C64:C65"/>
    <mergeCell ref="D64:D65"/>
    <mergeCell ref="E64:G64"/>
    <mergeCell ref="I64:I65"/>
    <mergeCell ref="C31:C32"/>
  </mergeCells>
  <printOptions horizontalCentered="1"/>
  <pageMargins left="0" right="0" top="0.3937007874015748" bottom="0.1968503937007874" header="0.1968503937007874" footer="0.1968503937007874"/>
  <pageSetup horizontalDpi="600" verticalDpi="600" orientation="landscape" paperSize="9"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SACHIN</cp:lastModifiedBy>
  <cp:lastPrinted>2023-11-28T06:09:32Z</cp:lastPrinted>
  <dcterms:created xsi:type="dcterms:W3CDTF">2017-07-19T09:22:59Z</dcterms:created>
  <dcterms:modified xsi:type="dcterms:W3CDTF">2023-11-29T04:45:42Z</dcterms:modified>
  <cp:category/>
  <cp:version/>
  <cp:contentType/>
  <cp:contentStatus/>
</cp:coreProperties>
</file>